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quivos do Usuário\Desktop\pb torre\"/>
    </mc:Choice>
  </mc:AlternateContent>
  <xr:revisionPtr revIDLastSave="0" documentId="13_ncr:1_{16908B0A-8DE8-45B5-8C11-1CC11051164A}" xr6:coauthVersionLast="47" xr6:coauthVersionMax="47" xr10:uidLastSave="{00000000-0000-0000-0000-000000000000}"/>
  <bookViews>
    <workbookView xWindow="-120" yWindow="-120" windowWidth="19440" windowHeight="15000" tabRatio="598" firstSheet="1" activeTab="2" xr2:uid="{00000000-000D-0000-FFFF-FFFF00000000}"/>
  </bookViews>
  <sheets>
    <sheet name="Anexo IB-Planilha Orçamentaria" sheetId="24" r:id="rId1"/>
    <sheet name="Anexo IC-Cronograma Fisico-fina" sheetId="5" r:id="rId2"/>
    <sheet name="Anexo ID - Composição do BDI" sheetId="21" r:id="rId3"/>
    <sheet name="Anexo IE- Memoria de Calculo" sheetId="22" r:id="rId4"/>
    <sheet name="cotaçao" sheetId="25" r:id="rId5"/>
  </sheets>
  <definedNames>
    <definedName name="_xlnm.Print_Area" localSheetId="0">'Anexo IB-Planilha Orçamentaria'!$A$1:$H$40</definedName>
    <definedName name="_xlnm.Print_Area" localSheetId="1">'Anexo IC-Cronograma Fisico-fina'!$A$1:$F$23</definedName>
    <definedName name="_xlnm.Print_Area" localSheetId="2">'Anexo ID - Composição do BDI'!$A$1:$E$32</definedName>
    <definedName name="_xlnm.Print_Area" localSheetId="3">'Anexo IE- Memoria de Calculo'!$A$1:$J$90</definedName>
    <definedName name="_xlnm.Print_Area" localSheetId="4">cotaçao!$A$1:$G$36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24" l="1"/>
  <c r="G29" i="24"/>
  <c r="G30" i="24"/>
  <c r="G27" i="24"/>
  <c r="D10" i="25" l="1"/>
  <c r="E27" i="24" s="1"/>
  <c r="D13" i="25"/>
  <c r="E30" i="24" s="1"/>
  <c r="D12" i="25"/>
  <c r="E29" i="24" s="1"/>
  <c r="D11" i="25"/>
  <c r="E11" i="25" s="1"/>
  <c r="G11" i="25" s="1"/>
  <c r="J61" i="22"/>
  <c r="H70" i="22"/>
  <c r="D70" i="22"/>
  <c r="B70" i="22"/>
  <c r="D60" i="22"/>
  <c r="B60" i="22"/>
  <c r="E28" i="24" l="1"/>
  <c r="E13" i="25"/>
  <c r="G13" i="25" s="1"/>
  <c r="E12" i="25"/>
  <c r="G12" i="25" s="1"/>
  <c r="E10" i="25"/>
  <c r="G10" i="25" s="1"/>
  <c r="G14" i="25" l="1"/>
  <c r="F16" i="24" l="1"/>
  <c r="F29" i="24" l="1"/>
  <c r="H29" i="24" l="1"/>
  <c r="G16" i="24" l="1"/>
  <c r="I34" i="22" l="1"/>
  <c r="I35" i="22" s="1"/>
  <c r="G19" i="24" s="1"/>
  <c r="F30" i="24" l="1"/>
  <c r="H30" i="24" l="1"/>
  <c r="F28" i="24"/>
  <c r="H71" i="22" l="1"/>
  <c r="C44" i="22" s="1"/>
  <c r="H16" i="24"/>
  <c r="F27" i="24" l="1"/>
  <c r="F24" i="24"/>
  <c r="F23" i="24"/>
  <c r="F20" i="24"/>
  <c r="F19" i="24"/>
  <c r="F15" i="24"/>
  <c r="J70" i="22" l="1"/>
  <c r="H60" i="22"/>
  <c r="J60" i="22" s="1"/>
  <c r="J63" i="22" s="1"/>
  <c r="J71" i="22"/>
  <c r="E17" i="22"/>
  <c r="G15" i="24" s="1"/>
  <c r="H15" i="24" s="1"/>
  <c r="H17" i="24" s="1"/>
  <c r="J73" i="22" l="1"/>
  <c r="G24" i="24" s="1"/>
  <c r="G23" i="24"/>
  <c r="C42" i="22"/>
  <c r="E10" i="5"/>
  <c r="F10" i="5" s="1"/>
  <c r="C50" i="22"/>
  <c r="C43" i="22"/>
  <c r="H24" i="24" l="1"/>
  <c r="H19" i="24"/>
  <c r="D18" i="21" l="1"/>
  <c r="H27" i="24" l="1"/>
  <c r="H28" i="24" l="1"/>
  <c r="H31" i="24" s="1"/>
  <c r="E13" i="5" l="1"/>
  <c r="F13" i="5" s="1"/>
  <c r="H23" i="24"/>
  <c r="H25" i="24" s="1"/>
  <c r="C45" i="22"/>
  <c r="E50" i="22" s="1"/>
  <c r="I50" i="22" s="1"/>
  <c r="G20" i="24" s="1"/>
  <c r="H20" i="24" s="1"/>
  <c r="H21" i="24" s="1"/>
  <c r="H32" i="24" l="1"/>
  <c r="E12" i="5"/>
  <c r="F12" i="5" s="1"/>
  <c r="E11" i="5"/>
  <c r="F11" i="5" s="1"/>
  <c r="D14" i="5" l="1"/>
  <c r="F14" i="5" s="1"/>
</calcChain>
</file>

<file path=xl/sharedStrings.xml><?xml version="1.0" encoding="utf-8"?>
<sst xmlns="http://schemas.openxmlformats.org/spreadsheetml/2006/main" count="229" uniqueCount="140">
  <si>
    <t>TOTAL</t>
  </si>
  <si>
    <t>UN</t>
  </si>
  <si>
    <t>1.1</t>
  </si>
  <si>
    <t xml:space="preserve"> VALOR TOTAL</t>
  </si>
  <si>
    <t>PREÇO UNITÁRIO C/ BDI</t>
  </si>
  <si>
    <t>PREÇO UNITÁRIO SEM BDI</t>
  </si>
  <si>
    <t>DESCRIÇÃO</t>
  </si>
  <si>
    <t>CÓDIGO</t>
  </si>
  <si>
    <t>ITEM</t>
  </si>
  <si>
    <t>PREFEITURA MUNICIPAL DE APERIBÉ</t>
  </si>
  <si>
    <t>ESTADO DO RIO DE JANEIRO</t>
  </si>
  <si>
    <t>M²</t>
  </si>
  <si>
    <t>VALOR</t>
  </si>
  <si>
    <t>%</t>
  </si>
  <si>
    <t>1º MÊS</t>
  </si>
  <si>
    <t>DESCRIÇÃO DO ITEM</t>
  </si>
  <si>
    <t>EMOP</t>
  </si>
  <si>
    <t>QUANT.</t>
  </si>
  <si>
    <t>H</t>
  </si>
  <si>
    <t>23,69%</t>
  </si>
  <si>
    <t>2.2</t>
  </si>
  <si>
    <t>2.1</t>
  </si>
  <si>
    <t>02.020.0001-0</t>
  </si>
  <si>
    <t>1.2</t>
  </si>
  <si>
    <t>3.1</t>
  </si>
  <si>
    <t>3.2</t>
  </si>
  <si>
    <t>-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</si>
  <si>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</si>
  <si>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</si>
  <si>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</si>
  <si>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</si>
  <si>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</si>
  <si>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</si>
  <si>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</si>
  <si>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</si>
  <si>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</si>
  <si>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</si>
  <si>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</si>
  <si>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</si>
  <si>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</si>
  <si>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</si>
  <si>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</si>
  <si>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Composição do BDI - Benefícios e Despesas Indiretas</t>
  </si>
  <si>
    <t>4.1</t>
  </si>
  <si>
    <t>4.2</t>
  </si>
  <si>
    <t xml:space="preserve">COMPOSIÇÃO   DO   B.D.I OBRAS CONVENCIONAIS  </t>
  </si>
  <si>
    <t>SERVIÇOS PRELIMINARES</t>
  </si>
  <si>
    <t>MOVIMENTO DE TERRA</t>
  </si>
  <si>
    <t>03.011.0015-1</t>
  </si>
  <si>
    <t>COMP.</t>
  </si>
  <si>
    <t>X</t>
  </si>
  <si>
    <t>LARG.</t>
  </si>
  <si>
    <t>=</t>
  </si>
  <si>
    <t/>
  </si>
  <si>
    <t>REATERRO</t>
  </si>
  <si>
    <t>LARG</t>
  </si>
  <si>
    <t>PROF.</t>
  </si>
  <si>
    <t>M³</t>
  </si>
  <si>
    <t>SAPATA</t>
  </si>
  <si>
    <t>SAPATAS</t>
  </si>
  <si>
    <t>4.3</t>
  </si>
  <si>
    <t>4.4</t>
  </si>
  <si>
    <t>CONCR.MAGRO E REATERO</t>
  </si>
  <si>
    <t>BDI :</t>
  </si>
  <si>
    <t>QUANT</t>
  </si>
  <si>
    <t>PLACA DE IDENTIFICACAO DE OBRA PUBLICA,INCLUSIVE PINTURA E SUPORTES DE MADEIRA.FORNECIMENTO E COLOCACAO</t>
  </si>
  <si>
    <t>SUBTOTAL:</t>
  </si>
  <si>
    <t>REATERRO DE VALA/CAVA COM MATERIAL DE BOA QUALIDADE,UTILIZANDO VIBRO COMPACTADOR PORTATIL,EXCLUSIVE MATERIAL</t>
  </si>
  <si>
    <t>ESTRUTURA</t>
  </si>
  <si>
    <t>11.003.0001-1</t>
  </si>
  <si>
    <t>CONCRETO DOSADO RACIONALMENTE PARA UMA RESISTENCIA CARACTERISTICA A COMPRESSAO DE 10MPA,INCLUSIVE MATERIAIS,TRANSPORTE,PREPARO COM BETONEIRA,LANCAMENTO E ADENSAMENTO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</si>
  <si>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</si>
  <si>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</si>
  <si>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FUNDAÇAO</t>
  </si>
  <si>
    <t>UNI.</t>
  </si>
  <si>
    <t>MAO-DE-OBRA DE ENGENHEIRO OU ARQUITETO JR.,INCLUSIVE ENCARGOS SOCIAIS .</t>
  </si>
  <si>
    <t>PILAR FUND.</t>
  </si>
  <si>
    <t>volume M³</t>
  </si>
  <si>
    <t>metros</t>
  </si>
  <si>
    <t>1.0   SERVIÇOS PRELIMINARES</t>
  </si>
  <si>
    <t xml:space="preserve">TOTAL </t>
  </si>
  <si>
    <t>2.0  MOVIMENTO DE TERRA</t>
  </si>
  <si>
    <t>ESCAV.</t>
  </si>
  <si>
    <t>VOL. DE CONCR.</t>
  </si>
  <si>
    <t>Pilar de fund.</t>
  </si>
  <si>
    <t>PILARES (sapata)</t>
  </si>
  <si>
    <t>3.0  ESTRUTURA</t>
  </si>
  <si>
    <t xml:space="preserve"> 1.1 PLACA DE IDENTIFICACAO DE OBRA</t>
  </si>
  <si>
    <t>2.1  ESCAVAÇÃO</t>
  </si>
  <si>
    <t xml:space="preserve"> </t>
  </si>
  <si>
    <t xml:space="preserve"> 1.2 MAO-DE-OBRA DE ENGENHEIRO OU ARQUITETO JR.,INCLUSIVE ENCARGOS SOCIAIS</t>
  </si>
  <si>
    <t>2.2  REATERRO</t>
  </si>
  <si>
    <t>3.1 VOLUME DE CONCRETO  - CONCRETO MAGRO</t>
  </si>
  <si>
    <t>3.2 VOLUME DE CONCRETO PARA PEÇAS ARMADAS (sem escoramento)</t>
  </si>
  <si>
    <t>UND</t>
  </si>
  <si>
    <t>PREÇO UNITÁRIO COM BDI</t>
  </si>
  <si>
    <t>VALOR TOTAL</t>
  </si>
  <si>
    <t>TOTAL:</t>
  </si>
  <si>
    <t>03.016.0015-1</t>
  </si>
  <si>
    <t>ESCAVACAO MECANICA DE VALA NAO ESCORADA,EM MATERIAL DE 1ªCATEGORIA,ATE 1,50M DE PROFUNDIDADE,UTILIZANDO RETRO-ESCAVADEIR A,EXCLUSIVE ESGOTAMENTO</t>
  </si>
  <si>
    <t>cotação 1</t>
  </si>
  <si>
    <t>cotação 2</t>
  </si>
  <si>
    <t>cotação 3</t>
  </si>
  <si>
    <t>cotação 4</t>
  </si>
  <si>
    <t>instalação de torre uplink e download, com 2 metros triangulares de ferro galvanizado, 10 suportes para guia de aterramento, 2 caixas de aterramento, 1 caixa organizadora, 2 cabos de para raio, 2 astes de para-raio, 2 fixadores para antena 2 ,2 para- raios com sinalizador.fornecimento e colocação</t>
  </si>
  <si>
    <t>instalação de antena de uplink  yagi 17dbi ,inclusive alinhamento. Fornecimento e colocação</t>
  </si>
  <si>
    <t xml:space="preserve">intalação de antena de saida de downlink  de saida de usuario de baixa potencia, inclusive configuração, fornecimento colocaçao </t>
  </si>
  <si>
    <t xml:space="preserve">estaçao de baixa potencia com 1 reforçador  de final, 2 amplificadores downlink, 40 metros de cabo axial, 1 divisor spliter, 1 entrada e 2 saidas, e canos 1'' com 3 metros, 3 protetores centelhadores, relogio de entrada de energia e  fios </t>
  </si>
  <si>
    <t>LOCAL DE REALIZAÇÃO DO SERVIÇO</t>
  </si>
  <si>
    <t>APERIBÉ, RIO DE JANEIRO</t>
  </si>
  <si>
    <t>DATA</t>
  </si>
  <si>
    <t>RADIER</t>
  </si>
  <si>
    <t>INSTALAÇÃO DA TORRE</t>
  </si>
  <si>
    <t>unid</t>
  </si>
  <si>
    <t xml:space="preserve">                                  ESTADO DO RIO DE JANEIRO</t>
  </si>
  <si>
    <t xml:space="preserve">                           PREFEITURA MUNICIPAL DE APERIBÉ</t>
  </si>
  <si>
    <t>INSTALAÇÃO DE TORRE UPLINK E DOWNLOAD, COM 2 METROS TRIANGULARES DE FERRO GALVANIZADO, 10 SUPORTES PARA GUIA DE ATERRAMENTO, 2 CAIXAS DE ATERRAMENTO, 1 CAIXA ORGANIZADORA, 2 CABOS DE PARA RAIO, 2 ASTES DE PARA-RAIO, 2 FIXADORES PARA ANTENA 2 ,2 PARA- RAIOS COM SINALIZADOR.FORNECIMENTO E COLOCAÇÃO.</t>
  </si>
  <si>
    <t>INSTALAÇÃO DE ANTENA DE UPLINK  YAGI 17DBI ,INCLUSIVE ALINHAMENTO. FORNECIMENTO E COLOCAÇÃO.</t>
  </si>
  <si>
    <t>INTALAÇÃO DE ANTENA DE SAIDA DE DOWNLINK  DE SAIDA DE USUARIO DE BAIXA POTENCIA, INCLUSIVE CONFIGURAÇÃO, FORNECIMENTO COLOCAÇAO.</t>
  </si>
  <si>
    <t>ESTAÇAO DE BAIXA POTENCIA COM 1 REFORÇADOR  DE FINAL, 2 AMPLIFICADORES DOWNLINK, 40 METROS DE CABO AXIAL, 1 DIVISOR SPLITER, 1 ENTRADA E 2 SAIDAS, E CANOS 1'' COM 3 METROS, 3 PROTETORES CENTELHADORES, RELOGIO DE ENTRADA DE ENERGIA E  FIOS.</t>
  </si>
  <si>
    <t>APERIBÉ, 15 DE AGOSTO DE 2022</t>
  </si>
  <si>
    <t xml:space="preserve">                           ESTADO DO RIO DE JANEIRO</t>
  </si>
  <si>
    <t xml:space="preserve">                            PREFEITURA MUNICIPAL DE APERIBÉ</t>
  </si>
  <si>
    <t>APERIBÉ, 15 DE AGOSTO DE 2022.</t>
  </si>
  <si>
    <t>COTAÇÃO 1</t>
  </si>
  <si>
    <t>COTAÇÃO 2</t>
  </si>
  <si>
    <t>COTAÇÃO 3</t>
  </si>
  <si>
    <t>COTAÇÃO 4</t>
  </si>
  <si>
    <t>CODIGO</t>
  </si>
  <si>
    <t>JOAO PAULO ERTHAL MOREIRA</t>
  </si>
  <si>
    <t>ENGENHEIRO DE TELECOMUNICACOES</t>
  </si>
  <si>
    <t xml:space="preserve"> CREA-RJ 2012110420</t>
  </si>
  <si>
    <t>MÉDIA DAS COTAÇOES</t>
  </si>
  <si>
    <t>08/2022</t>
  </si>
  <si>
    <t xml:space="preserve">ANEXO ID </t>
  </si>
  <si>
    <t xml:space="preserve">                      ANEXO IE - MEMORIAL DE CÁLCULO</t>
  </si>
  <si>
    <t xml:space="preserve">ANEXO IC - CRONOGRAMA FÍSICO </t>
  </si>
  <si>
    <t xml:space="preserve">ANEXO IB - PLANILHA ORÇAMENTÁRIA </t>
  </si>
  <si>
    <t>Local e Data</t>
  </si>
  <si>
    <t>_______________________
Nome:
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</si>
</sst>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-* #,##0.00_-;\-* #,##0.00_-;_-* &quot;-&quot;??_-;_-@"/>
    <numFmt numFmtId="167" formatCode="_(&quot;R$ &quot;* #,##0.00_);_(&quot;R$ &quot;* \(#,##0.00\);_(&quot;R$ &quot;* &quot;-&quot;??_);_(@_)"/>
    <numFmt numFmtId="168" formatCode="##.##000##"/>
    <numFmt numFmtId="169" formatCode="##.##000"/>
    <numFmt numFmtId="170" formatCode="_-[$R$-416]\ * #,##0.00_-;\-[$R$-416]\ * #,##0.00_-;_-[$R$-416]\ * &quot;-&quot;??_-;_-@_-"/>
    <numFmt numFmtId="171" formatCode="#,##0.00_ ;[Red]\-#,##0.00\ "/>
    <numFmt numFmtId="172" formatCode="0.000"/>
    <numFmt numFmtId="173" formatCode="&quot;R$&quot;#,##0.00"/>
  </numFmts>
  <fonts count="6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b/>
      <sz val="14"/>
      <color theme="1"/>
      <name val="Arial"/>
      <family val="2"/>
    </font>
    <font>
      <b/>
      <u/>
      <sz val="8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u/>
      <sz val="15"/>
      <name val="Arial"/>
      <family val="2"/>
    </font>
    <font>
      <b/>
      <sz val="10"/>
      <color rgb="FF000000"/>
      <name val="Arial"/>
      <family val="2"/>
    </font>
    <font>
      <sz val="9"/>
      <color theme="1"/>
      <name val="Times New Roman"/>
      <family val="1"/>
    </font>
    <font>
      <sz val="10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color rgb="FF000000"/>
      <name val="Arial"/>
    </font>
    <font>
      <sz val="10"/>
      <color rgb="FF000000"/>
      <name val="Times New Roman"/>
      <family val="1"/>
    </font>
    <font>
      <b/>
      <sz val="8"/>
      <color theme="1"/>
      <name val="Times New Roman"/>
      <family val="1"/>
    </font>
    <font>
      <b/>
      <sz val="8"/>
      <color theme="0"/>
      <name val="Arial"/>
      <family val="2"/>
    </font>
    <font>
      <sz val="10"/>
      <name val="Times New Roman"/>
      <family val="1"/>
    </font>
    <font>
      <b/>
      <sz val="12"/>
      <color rgb="FF000000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u/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name val="Arial"/>
      <family val="2"/>
    </font>
    <font>
      <b/>
      <sz val="12"/>
      <color rgb="FF000000"/>
      <name val="Calibri"/>
      <family val="2"/>
      <scheme val="minor"/>
    </font>
    <font>
      <b/>
      <sz val="10"/>
      <name val="Times New Roman"/>
      <family val="1"/>
    </font>
    <font>
      <b/>
      <u/>
      <sz val="1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1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10" fillId="0" borderId="0"/>
    <xf numFmtId="0" fontId="19" fillId="0" borderId="0"/>
    <xf numFmtId="0" fontId="15" fillId="0" borderId="0"/>
    <xf numFmtId="0" fontId="30" fillId="0" borderId="0"/>
    <xf numFmtId="0" fontId="40" fillId="0" borderId="0"/>
    <xf numFmtId="43" fontId="3" fillId="0" borderId="0" applyFont="0" applyFill="0" applyBorder="0" applyAlignment="0" applyProtection="0"/>
    <xf numFmtId="164" fontId="40" fillId="0" borderId="0" applyFont="0" applyFill="0" applyBorder="0" applyAlignment="0" applyProtection="0"/>
  </cellStyleXfs>
  <cellXfs count="297">
    <xf numFmtId="0" fontId="0" fillId="0" borderId="0" xfId="0"/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2"/>
    <xf numFmtId="167" fontId="11" fillId="0" borderId="0" xfId="2" applyNumberFormat="1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2" applyFont="1"/>
    <xf numFmtId="0" fontId="6" fillId="0" borderId="0" xfId="2" applyFont="1" applyAlignment="1">
      <alignment horizontal="center" vertical="center"/>
    </xf>
    <xf numFmtId="0" fontId="3" fillId="2" borderId="0" xfId="1" applyFill="1"/>
    <xf numFmtId="0" fontId="17" fillId="0" borderId="0" xfId="2" applyFont="1"/>
    <xf numFmtId="0" fontId="16" fillId="2" borderId="0" xfId="2" applyFont="1" applyFill="1" applyAlignment="1">
      <alignment horizontal="left" wrapText="1"/>
    </xf>
    <xf numFmtId="10" fontId="16" fillId="2" borderId="0" xfId="2" applyNumberFormat="1" applyFont="1" applyFill="1" applyAlignment="1">
      <alignment horizontal="center"/>
    </xf>
    <xf numFmtId="167" fontId="14" fillId="0" borderId="0" xfId="2" applyNumberFormat="1" applyFont="1" applyAlignment="1">
      <alignment horizontal="center"/>
    </xf>
    <xf numFmtId="0" fontId="4" fillId="0" borderId="0" xfId="3" applyFont="1"/>
    <xf numFmtId="0" fontId="19" fillId="0" borderId="0" xfId="3"/>
    <xf numFmtId="0" fontId="21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" fillId="0" borderId="11" xfId="3" applyFont="1" applyBorder="1" applyAlignment="1">
      <alignment horizontal="left" vertical="center"/>
    </xf>
    <xf numFmtId="0" fontId="4" fillId="0" borderId="12" xfId="3" applyFont="1" applyBorder="1" applyAlignment="1">
      <alignment horizontal="center" vertical="center"/>
    </xf>
    <xf numFmtId="10" fontId="4" fillId="0" borderId="13" xfId="3" applyNumberFormat="1" applyFont="1" applyBorder="1" applyAlignment="1">
      <alignment horizontal="center" vertical="center"/>
    </xf>
    <xf numFmtId="0" fontId="22" fillId="3" borderId="0" xfId="3" applyFont="1" applyFill="1" applyAlignment="1">
      <alignment horizontal="center"/>
    </xf>
    <xf numFmtId="0" fontId="4" fillId="3" borderId="0" xfId="3" applyFont="1" applyFill="1"/>
    <xf numFmtId="0" fontId="4" fillId="0" borderId="14" xfId="3" applyFont="1" applyBorder="1" applyAlignment="1">
      <alignment horizontal="left" vertical="center"/>
    </xf>
    <xf numFmtId="0" fontId="4" fillId="0" borderId="15" xfId="3" applyFont="1" applyBorder="1" applyAlignment="1">
      <alignment horizontal="center" vertical="center"/>
    </xf>
    <xf numFmtId="10" fontId="4" fillId="0" borderId="16" xfId="3" applyNumberFormat="1" applyFont="1" applyBorder="1" applyAlignment="1">
      <alignment horizontal="center" vertical="center"/>
    </xf>
    <xf numFmtId="10" fontId="4" fillId="0" borderId="0" xfId="3" applyNumberFormat="1" applyFont="1" applyAlignment="1">
      <alignment horizontal="center" vertical="center"/>
    </xf>
    <xf numFmtId="0" fontId="4" fillId="0" borderId="17" xfId="3" applyFont="1" applyBorder="1" applyAlignment="1">
      <alignment horizontal="left" vertical="center"/>
    </xf>
    <xf numFmtId="0" fontId="4" fillId="0" borderId="18" xfId="3" applyFont="1" applyBorder="1" applyAlignment="1">
      <alignment horizontal="center" vertical="center"/>
    </xf>
    <xf numFmtId="10" fontId="4" fillId="0" borderId="19" xfId="3" applyNumberFormat="1" applyFont="1" applyBorder="1" applyAlignment="1">
      <alignment horizontal="center" vertical="center"/>
    </xf>
    <xf numFmtId="0" fontId="4" fillId="0" borderId="20" xfId="3" applyFont="1" applyBorder="1" applyAlignment="1">
      <alignment horizontal="left" vertical="center"/>
    </xf>
    <xf numFmtId="0" fontId="4" fillId="0" borderId="21" xfId="3" applyFont="1" applyBorder="1" applyAlignment="1">
      <alignment horizontal="center" vertical="center"/>
    </xf>
    <xf numFmtId="10" fontId="4" fillId="0" borderId="22" xfId="3" applyNumberFormat="1" applyFont="1" applyBorder="1" applyAlignment="1">
      <alignment horizontal="center" vertical="center"/>
    </xf>
    <xf numFmtId="9" fontId="4" fillId="0" borderId="0" xfId="3" applyNumberFormat="1" applyFont="1"/>
    <xf numFmtId="0" fontId="4" fillId="0" borderId="23" xfId="3" applyFont="1" applyBorder="1" applyAlignment="1">
      <alignment vertical="center"/>
    </xf>
    <xf numFmtId="0" fontId="4" fillId="0" borderId="24" xfId="3" applyFont="1" applyBorder="1" applyAlignment="1">
      <alignment vertical="center"/>
    </xf>
    <xf numFmtId="10" fontId="4" fillId="0" borderId="25" xfId="3" applyNumberFormat="1" applyFont="1" applyBorder="1" applyAlignment="1">
      <alignment vertical="center"/>
    </xf>
    <xf numFmtId="0" fontId="4" fillId="0" borderId="26" xfId="3" applyFont="1" applyBorder="1" applyAlignment="1">
      <alignment horizontal="left" vertical="center"/>
    </xf>
    <xf numFmtId="0" fontId="4" fillId="0" borderId="27" xfId="3" applyFont="1" applyBorder="1" applyAlignment="1">
      <alignment horizontal="left" vertical="center"/>
    </xf>
    <xf numFmtId="0" fontId="4" fillId="0" borderId="28" xfId="3" applyFont="1" applyBorder="1" applyAlignment="1">
      <alignment vertical="center"/>
    </xf>
    <xf numFmtId="10" fontId="4" fillId="0" borderId="0" xfId="3" applyNumberFormat="1" applyFont="1" applyAlignment="1">
      <alignment vertical="center"/>
    </xf>
    <xf numFmtId="10" fontId="13" fillId="0" borderId="31" xfId="3" applyNumberFormat="1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13" fillId="0" borderId="0" xfId="3" applyFont="1" applyAlignment="1">
      <alignment vertical="center" wrapText="1"/>
    </xf>
    <xf numFmtId="10" fontId="13" fillId="0" borderId="0" xfId="3" applyNumberFormat="1" applyFont="1" applyAlignment="1">
      <alignment horizontal="center" vertical="center" wrapText="1"/>
    </xf>
    <xf numFmtId="0" fontId="13" fillId="0" borderId="0" xfId="3" applyFont="1" applyAlignment="1">
      <alignment horizontal="left" vertical="center"/>
    </xf>
    <xf numFmtId="0" fontId="5" fillId="3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center" vertical="center"/>
    </xf>
    <xf numFmtId="2" fontId="4" fillId="3" borderId="0" xfId="3" applyNumberFormat="1" applyFont="1" applyFill="1" applyAlignment="1">
      <alignment horizontal="center" vertical="center"/>
    </xf>
    <xf numFmtId="2" fontId="13" fillId="3" borderId="0" xfId="3" applyNumberFormat="1" applyFont="1" applyFill="1" applyAlignment="1">
      <alignment horizontal="center" vertical="center"/>
    </xf>
    <xf numFmtId="0" fontId="22" fillId="3" borderId="0" xfId="3" applyFont="1" applyFill="1"/>
    <xf numFmtId="0" fontId="13" fillId="3" borderId="0" xfId="3" applyFont="1" applyFill="1"/>
    <xf numFmtId="0" fontId="24" fillId="0" borderId="0" xfId="3" applyFont="1"/>
    <xf numFmtId="0" fontId="25" fillId="0" borderId="0" xfId="3" applyFont="1"/>
    <xf numFmtId="0" fontId="3" fillId="0" borderId="0" xfId="1"/>
    <xf numFmtId="0" fontId="23" fillId="0" borderId="0" xfId="3" applyFont="1"/>
    <xf numFmtId="0" fontId="28" fillId="0" borderId="0" xfId="3" applyFont="1" applyAlignment="1">
      <alignment vertical="center"/>
    </xf>
    <xf numFmtId="0" fontId="19" fillId="0" borderId="0" xfId="3" applyAlignment="1">
      <alignment vertical="center"/>
    </xf>
    <xf numFmtId="0" fontId="13" fillId="0" borderId="0" xfId="3" applyFont="1" applyAlignment="1">
      <alignment horizontal="center" vertical="center"/>
    </xf>
    <xf numFmtId="0" fontId="28" fillId="0" borderId="0" xfId="3" applyFont="1" applyAlignment="1">
      <alignment horizontal="center"/>
    </xf>
    <xf numFmtId="0" fontId="29" fillId="0" borderId="0" xfId="4" applyFont="1"/>
    <xf numFmtId="0" fontId="15" fillId="0" borderId="0" xfId="4"/>
    <xf numFmtId="0" fontId="15" fillId="0" borderId="0" xfId="4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165" fontId="3" fillId="2" borderId="0" xfId="1" applyNumberFormat="1" applyFill="1"/>
    <xf numFmtId="2" fontId="4" fillId="0" borderId="0" xfId="1" applyNumberFormat="1" applyFont="1"/>
    <xf numFmtId="165" fontId="4" fillId="0" borderId="0" xfId="1" applyNumberFormat="1" applyFont="1"/>
    <xf numFmtId="167" fontId="10" fillId="0" borderId="0" xfId="2" applyNumberFormat="1"/>
    <xf numFmtId="0" fontId="27" fillId="0" borderId="0" xfId="2" applyFont="1" applyAlignment="1">
      <alignment horizontal="center"/>
    </xf>
    <xf numFmtId="0" fontId="26" fillId="0" borderId="0" xfId="4" applyFont="1"/>
    <xf numFmtId="0" fontId="26" fillId="0" borderId="0" xfId="4" applyFont="1" applyAlignment="1">
      <alignment horizontal="center"/>
    </xf>
    <xf numFmtId="0" fontId="26" fillId="0" borderId="1" xfId="4" applyFont="1" applyBorder="1" applyAlignment="1">
      <alignment horizontal="center"/>
    </xf>
    <xf numFmtId="0" fontId="34" fillId="0" borderId="0" xfId="4" applyFont="1"/>
    <xf numFmtId="0" fontId="12" fillId="0" borderId="0" xfId="4" applyFont="1"/>
    <xf numFmtId="0" fontId="12" fillId="0" borderId="0" xfId="4" applyFont="1" applyAlignment="1">
      <alignment horizontal="center"/>
    </xf>
    <xf numFmtId="0" fontId="36" fillId="0" borderId="0" xfId="2" applyFont="1"/>
    <xf numFmtId="0" fontId="0" fillId="0" borderId="0" xfId="4" applyFont="1"/>
    <xf numFmtId="0" fontId="5" fillId="0" borderId="0" xfId="6" applyFont="1" applyAlignment="1">
      <alignment horizontal="center" vertical="center"/>
    </xf>
    <xf numFmtId="0" fontId="41" fillId="0" borderId="0" xfId="6" applyFont="1"/>
    <xf numFmtId="0" fontId="40" fillId="0" borderId="0" xfId="6"/>
    <xf numFmtId="0" fontId="9" fillId="0" borderId="0" xfId="6" applyFont="1" applyAlignment="1">
      <alignment horizontal="center" vertical="center"/>
    </xf>
    <xf numFmtId="0" fontId="8" fillId="0" borderId="0" xfId="6" applyFont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4" fillId="0" borderId="0" xfId="6" applyFont="1"/>
    <xf numFmtId="49" fontId="43" fillId="4" borderId="0" xfId="6" applyNumberFormat="1" applyFont="1" applyFill="1" applyAlignment="1">
      <alignment horizontal="center" vertical="center"/>
    </xf>
    <xf numFmtId="165" fontId="4" fillId="0" borderId="0" xfId="6" applyNumberFormat="1" applyFont="1"/>
    <xf numFmtId="10" fontId="11" fillId="0" borderId="0" xfId="2" applyNumberFormat="1" applyFont="1" applyAlignment="1">
      <alignment horizontal="center"/>
    </xf>
    <xf numFmtId="165" fontId="33" fillId="2" borderId="1" xfId="6" applyNumberFormat="1" applyFont="1" applyFill="1" applyBorder="1" applyAlignment="1">
      <alignment horizontal="center" vertical="center" wrapText="1"/>
    </xf>
    <xf numFmtId="2" fontId="33" fillId="2" borderId="1" xfId="6" applyNumberFormat="1" applyFont="1" applyFill="1" applyBorder="1" applyAlignment="1">
      <alignment horizontal="center" vertical="center" wrapText="1"/>
    </xf>
    <xf numFmtId="165" fontId="33" fillId="2" borderId="1" xfId="6" applyNumberFormat="1" applyFont="1" applyFill="1" applyBorder="1" applyAlignment="1">
      <alignment horizontal="center" vertical="center"/>
    </xf>
    <xf numFmtId="0" fontId="35" fillId="3" borderId="1" xfId="6" applyFont="1" applyFill="1" applyBorder="1" applyAlignment="1">
      <alignment horizontal="center" vertical="center"/>
    </xf>
    <xf numFmtId="165" fontId="13" fillId="2" borderId="1" xfId="6" quotePrefix="1" applyNumberFormat="1" applyFont="1" applyFill="1" applyBorder="1" applyAlignment="1">
      <alignment horizontal="center" vertical="center"/>
    </xf>
    <xf numFmtId="49" fontId="32" fillId="5" borderId="1" xfId="6" applyNumberFormat="1" applyFont="1" applyFill="1" applyBorder="1" applyAlignment="1">
      <alignment horizontal="center" vertical="center"/>
    </xf>
    <xf numFmtId="49" fontId="33" fillId="5" borderId="1" xfId="7" applyNumberFormat="1" applyFont="1" applyFill="1" applyBorder="1" applyAlignment="1">
      <alignment horizontal="center" vertical="center" wrapText="1"/>
    </xf>
    <xf numFmtId="0" fontId="46" fillId="0" borderId="0" xfId="1" applyFont="1" applyAlignment="1">
      <alignment horizontal="center" vertical="center"/>
    </xf>
    <xf numFmtId="0" fontId="47" fillId="0" borderId="0" xfId="1" applyFont="1"/>
    <xf numFmtId="0" fontId="48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2" fontId="12" fillId="0" borderId="0" xfId="1" applyNumberFormat="1" applyFont="1"/>
    <xf numFmtId="165" fontId="12" fillId="0" borderId="0" xfId="1" applyNumberFormat="1" applyFont="1"/>
    <xf numFmtId="165" fontId="47" fillId="0" borderId="0" xfId="1" applyNumberFormat="1" applyFont="1"/>
    <xf numFmtId="0" fontId="50" fillId="0" borderId="0" xfId="4" applyFont="1"/>
    <xf numFmtId="0" fontId="50" fillId="0" borderId="0" xfId="4" applyFont="1" applyAlignment="1">
      <alignment horizontal="center"/>
    </xf>
    <xf numFmtId="0" fontId="26" fillId="0" borderId="0" xfId="4" applyFont="1" applyAlignment="1">
      <alignment horizontal="center" vertical="center"/>
    </xf>
    <xf numFmtId="0" fontId="26" fillId="0" borderId="1" xfId="4" applyFont="1" applyBorder="1" applyAlignment="1">
      <alignment horizontal="center" vertical="center"/>
    </xf>
    <xf numFmtId="0" fontId="50" fillId="0" borderId="1" xfId="4" applyFont="1" applyBorder="1" applyAlignment="1">
      <alignment horizontal="center" vertical="center"/>
    </xf>
    <xf numFmtId="0" fontId="26" fillId="0" borderId="0" xfId="4" quotePrefix="1" applyFont="1"/>
    <xf numFmtId="0" fontId="50" fillId="0" borderId="0" xfId="4" applyFont="1" applyAlignment="1">
      <alignment horizontal="center" wrapText="1"/>
    </xf>
    <xf numFmtId="0" fontId="26" fillId="0" borderId="0" xfId="4" applyFont="1" applyAlignment="1">
      <alignment wrapText="1"/>
    </xf>
    <xf numFmtId="0" fontId="26" fillId="0" borderId="1" xfId="4" applyFont="1" applyBorder="1" applyAlignment="1">
      <alignment horizontal="center" wrapText="1"/>
    </xf>
    <xf numFmtId="0" fontId="26" fillId="0" borderId="0" xfId="4" applyFont="1" applyAlignment="1">
      <alignment horizontal="center" wrapText="1"/>
    </xf>
    <xf numFmtId="0" fontId="26" fillId="0" borderId="9" xfId="4" applyFont="1" applyBorder="1" applyAlignment="1">
      <alignment horizontal="center" wrapText="1"/>
    </xf>
    <xf numFmtId="0" fontId="50" fillId="0" borderId="1" xfId="4" applyFont="1" applyBorder="1" applyAlignment="1">
      <alignment horizontal="center"/>
    </xf>
    <xf numFmtId="0" fontId="26" fillId="0" borderId="5" xfId="4" applyFont="1" applyBorder="1" applyAlignment="1">
      <alignment horizontal="center" wrapText="1"/>
    </xf>
    <xf numFmtId="0" fontId="26" fillId="0" borderId="3" xfId="4" applyFont="1" applyBorder="1" applyAlignment="1">
      <alignment horizontal="center" wrapText="1"/>
    </xf>
    <xf numFmtId="0" fontId="26" fillId="0" borderId="7" xfId="4" applyFont="1" applyBorder="1" applyAlignment="1">
      <alignment horizontal="center"/>
    </xf>
    <xf numFmtId="0" fontId="50" fillId="0" borderId="0" xfId="4" applyFont="1" applyAlignment="1">
      <alignment horizontal="left" wrapText="1"/>
    </xf>
    <xf numFmtId="0" fontId="26" fillId="0" borderId="0" xfId="4" applyFont="1" applyAlignment="1">
      <alignment horizontal="center" vertical="center" wrapText="1"/>
    </xf>
    <xf numFmtId="0" fontId="26" fillId="0" borderId="1" xfId="4" applyFont="1" applyBorder="1" applyAlignment="1">
      <alignment horizontal="left" vertical="center" wrapText="1"/>
    </xf>
    <xf numFmtId="0" fontId="26" fillId="0" borderId="1" xfId="4" applyFont="1" applyBorder="1" applyAlignment="1">
      <alignment horizontal="center" vertical="center" wrapText="1"/>
    </xf>
    <xf numFmtId="0" fontId="26" fillId="0" borderId="7" xfId="4" applyFont="1" applyBorder="1" applyAlignment="1">
      <alignment horizontal="center" vertical="center" wrapText="1"/>
    </xf>
    <xf numFmtId="0" fontId="50" fillId="0" borderId="1" xfId="4" applyFont="1" applyBorder="1" applyAlignment="1">
      <alignment horizontal="center" vertical="center" wrapText="1"/>
    </xf>
    <xf numFmtId="0" fontId="26" fillId="0" borderId="0" xfId="4" applyFont="1" applyAlignment="1">
      <alignment horizontal="left" vertical="center" wrapText="1"/>
    </xf>
    <xf numFmtId="0" fontId="50" fillId="0" borderId="0" xfId="4" applyFont="1" applyAlignment="1">
      <alignment horizontal="center" vertical="center" wrapText="1"/>
    </xf>
    <xf numFmtId="0" fontId="50" fillId="0" borderId="0" xfId="4" applyFont="1" applyAlignment="1">
      <alignment wrapText="1"/>
    </xf>
    <xf numFmtId="0" fontId="26" fillId="0" borderId="0" xfId="4" applyFont="1" applyAlignment="1">
      <alignment horizontal="left"/>
    </xf>
    <xf numFmtId="0" fontId="26" fillId="0" borderId="5" xfId="4" applyFont="1" applyBorder="1" applyAlignment="1">
      <alignment horizontal="center"/>
    </xf>
    <xf numFmtId="0" fontId="26" fillId="0" borderId="1" xfId="4" applyFont="1" applyBorder="1"/>
    <xf numFmtId="0" fontId="26" fillId="0" borderId="1" xfId="4" applyFont="1" applyBorder="1" applyAlignment="1">
      <alignment wrapText="1"/>
    </xf>
    <xf numFmtId="0" fontId="50" fillId="0" borderId="3" xfId="4" applyFont="1" applyBorder="1" applyAlignment="1">
      <alignment wrapText="1"/>
    </xf>
    <xf numFmtId="0" fontId="26" fillId="0" borderId="0" xfId="4" applyFont="1" applyAlignment="1">
      <alignment vertical="center"/>
    </xf>
    <xf numFmtId="0" fontId="26" fillId="0" borderId="3" xfId="4" applyFont="1" applyBorder="1" applyAlignment="1">
      <alignment horizontal="center" vertical="center"/>
    </xf>
    <xf numFmtId="0" fontId="26" fillId="0" borderId="0" xfId="4" applyFont="1" applyAlignment="1">
      <alignment vertical="center" wrapText="1"/>
    </xf>
    <xf numFmtId="0" fontId="26" fillId="0" borderId="3" xfId="4" applyFont="1" applyBorder="1" applyAlignment="1">
      <alignment vertical="center"/>
    </xf>
    <xf numFmtId="0" fontId="26" fillId="0" borderId="1" xfId="4" applyFont="1" applyBorder="1" applyAlignment="1">
      <alignment vertical="center" wrapText="1"/>
    </xf>
    <xf numFmtId="0" fontId="26" fillId="0" borderId="6" xfId="4" applyFont="1" applyBorder="1" applyAlignment="1">
      <alignment horizontal="center" vertical="center" wrapText="1"/>
    </xf>
    <xf numFmtId="0" fontId="26" fillId="0" borderId="7" xfId="4" applyFont="1" applyBorder="1" applyAlignment="1">
      <alignment horizontal="center" vertical="center"/>
    </xf>
    <xf numFmtId="0" fontId="28" fillId="0" borderId="0" xfId="3" applyFont="1" applyAlignment="1">
      <alignment horizontal="center" vertical="center"/>
    </xf>
    <xf numFmtId="14" fontId="47" fillId="0" borderId="0" xfId="1" applyNumberFormat="1" applyFont="1"/>
    <xf numFmtId="0" fontId="3" fillId="0" borderId="0" xfId="3" applyFont="1" applyAlignment="1">
      <alignment vertical="center"/>
    </xf>
    <xf numFmtId="2" fontId="12" fillId="0" borderId="1" xfId="1" applyNumberFormat="1" applyFont="1" applyBorder="1" applyAlignment="1">
      <alignment horizontal="center" vertical="center" wrapText="1"/>
    </xf>
    <xf numFmtId="0" fontId="48" fillId="0" borderId="7" xfId="4" applyFont="1" applyBorder="1" applyAlignment="1">
      <alignment vertical="center"/>
    </xf>
    <xf numFmtId="165" fontId="48" fillId="0" borderId="6" xfId="4" applyNumberFormat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52" fillId="0" borderId="0" xfId="1" applyFont="1"/>
    <xf numFmtId="49" fontId="11" fillId="7" borderId="1" xfId="1" applyNumberFormat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171" fontId="15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165" fontId="15" fillId="0" borderId="1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165" fontId="15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71" fontId="15" fillId="0" borderId="6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top" wrapText="1"/>
    </xf>
    <xf numFmtId="0" fontId="47" fillId="0" borderId="9" xfId="1" applyFont="1" applyBorder="1"/>
    <xf numFmtId="0" fontId="11" fillId="6" borderId="1" xfId="1" applyFont="1" applyFill="1" applyBorder="1" applyAlignment="1">
      <alignment horizontal="center" vertical="center"/>
    </xf>
    <xf numFmtId="2" fontId="11" fillId="6" borderId="1" xfId="1" applyNumberFormat="1" applyFont="1" applyFill="1" applyBorder="1" applyAlignment="1">
      <alignment horizontal="center" vertical="center"/>
    </xf>
    <xf numFmtId="0" fontId="38" fillId="0" borderId="1" xfId="2" applyFont="1" applyBorder="1" applyAlignment="1">
      <alignment horizontal="center" vertical="center"/>
    </xf>
    <xf numFmtId="49" fontId="39" fillId="0" borderId="1" xfId="2" applyNumberFormat="1" applyFont="1" applyBorder="1" applyAlignment="1">
      <alignment vertical="center" wrapText="1"/>
    </xf>
    <xf numFmtId="10" fontId="38" fillId="0" borderId="1" xfId="2" applyNumberFormat="1" applyFont="1" applyBorder="1" applyAlignment="1">
      <alignment horizontal="center" vertical="center"/>
    </xf>
    <xf numFmtId="167" fontId="38" fillId="0" borderId="1" xfId="2" applyNumberFormat="1" applyFont="1" applyBorder="1" applyAlignment="1">
      <alignment horizontal="center" vertical="center"/>
    </xf>
    <xf numFmtId="170" fontId="39" fillId="0" borderId="1" xfId="2" applyNumberFormat="1" applyFont="1" applyBorder="1" applyAlignment="1">
      <alignment horizontal="center" vertical="center"/>
    </xf>
    <xf numFmtId="0" fontId="58" fillId="0" borderId="0" xfId="1" applyFont="1" applyAlignment="1">
      <alignment horizontal="center"/>
    </xf>
    <xf numFmtId="0" fontId="32" fillId="6" borderId="1" xfId="6" applyFont="1" applyFill="1" applyBorder="1" applyAlignment="1">
      <alignment horizontal="center" vertical="center" wrapText="1"/>
    </xf>
    <xf numFmtId="0" fontId="32" fillId="6" borderId="1" xfId="6" applyFont="1" applyFill="1" applyBorder="1" applyAlignment="1">
      <alignment horizontal="center" vertical="center"/>
    </xf>
    <xf numFmtId="166" fontId="32" fillId="6" borderId="1" xfId="6" applyNumberFormat="1" applyFont="1" applyFill="1" applyBorder="1" applyAlignment="1">
      <alignment horizontal="center" vertical="center" wrapText="1"/>
    </xf>
    <xf numFmtId="166" fontId="32" fillId="6" borderId="1" xfId="6" applyNumberFormat="1" applyFont="1" applyFill="1" applyBorder="1" applyAlignment="1">
      <alignment horizontal="center" vertical="center"/>
    </xf>
    <xf numFmtId="0" fontId="45" fillId="6" borderId="1" xfId="6" applyFont="1" applyFill="1" applyBorder="1" applyAlignment="1">
      <alignment horizontal="center" vertical="center"/>
    </xf>
    <xf numFmtId="0" fontId="33" fillId="0" borderId="6" xfId="6" applyFont="1" applyBorder="1" applyAlignment="1">
      <alignment horizontal="center" vertical="center"/>
    </xf>
    <xf numFmtId="0" fontId="35" fillId="8" borderId="34" xfId="6" applyFont="1" applyFill="1" applyBorder="1" applyAlignment="1">
      <alignment horizontal="center" vertical="center"/>
    </xf>
    <xf numFmtId="10" fontId="42" fillId="9" borderId="34" xfId="6" applyNumberFormat="1" applyFont="1" applyFill="1" applyBorder="1" applyAlignment="1">
      <alignment horizontal="center" vertical="center"/>
    </xf>
    <xf numFmtId="0" fontId="44" fillId="0" borderId="1" xfId="6" applyFont="1" applyBorder="1" applyAlignment="1">
      <alignment horizontal="left" vertical="center" wrapText="1"/>
    </xf>
    <xf numFmtId="173" fontId="44" fillId="0" borderId="1" xfId="8" applyNumberFormat="1" applyFont="1" applyFill="1" applyBorder="1" applyAlignment="1">
      <alignment horizontal="center" vertical="center"/>
    </xf>
    <xf numFmtId="49" fontId="33" fillId="2" borderId="0" xfId="7" applyNumberFormat="1" applyFont="1" applyFill="1" applyBorder="1" applyAlignment="1">
      <alignment horizontal="center" vertical="center" wrapText="1"/>
    </xf>
    <xf numFmtId="0" fontId="35" fillId="3" borderId="0" xfId="6" applyFont="1" applyFill="1" applyAlignment="1">
      <alignment horizontal="center" vertical="center"/>
    </xf>
    <xf numFmtId="165" fontId="13" fillId="2" borderId="0" xfId="6" quotePrefix="1" applyNumberFormat="1" applyFont="1" applyFill="1" applyAlignment="1">
      <alignment horizontal="center" vertical="center"/>
    </xf>
    <xf numFmtId="0" fontId="40" fillId="0" borderId="40" xfId="6" applyBorder="1" applyAlignment="1">
      <alignment horizontal="center"/>
    </xf>
    <xf numFmtId="0" fontId="40" fillId="0" borderId="42" xfId="6" applyBorder="1" applyAlignment="1">
      <alignment horizontal="center"/>
    </xf>
    <xf numFmtId="0" fontId="56" fillId="0" borderId="0" xfId="1" applyFont="1" applyAlignment="1">
      <alignment horizontal="center"/>
    </xf>
    <xf numFmtId="0" fontId="56" fillId="0" borderId="0" xfId="1" applyFont="1"/>
    <xf numFmtId="0" fontId="35" fillId="2" borderId="0" xfId="6" applyFont="1" applyFill="1" applyAlignment="1">
      <alignment horizontal="center" vertical="center"/>
    </xf>
    <xf numFmtId="10" fontId="42" fillId="4" borderId="0" xfId="6" applyNumberFormat="1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171" fontId="0" fillId="0" borderId="1" xfId="1" applyNumberFormat="1" applyFont="1" applyBorder="1" applyAlignment="1">
      <alignment horizontal="center" vertical="center" wrapText="1"/>
    </xf>
    <xf numFmtId="171" fontId="0" fillId="0" borderId="6" xfId="1" applyNumberFormat="1" applyFont="1" applyBorder="1" applyAlignment="1">
      <alignment horizontal="center" vertical="center" wrapText="1"/>
    </xf>
    <xf numFmtId="169" fontId="37" fillId="10" borderId="4" xfId="2" applyNumberFormat="1" applyFont="1" applyFill="1" applyBorder="1" applyAlignment="1">
      <alignment horizontal="center" vertical="center"/>
    </xf>
    <xf numFmtId="168" fontId="37" fillId="10" borderId="8" xfId="2" applyNumberFormat="1" applyFont="1" applyFill="1" applyBorder="1" applyAlignment="1">
      <alignment horizontal="center" vertical="center"/>
    </xf>
    <xf numFmtId="0" fontId="55" fillId="10" borderId="0" xfId="4" applyFont="1" applyFill="1" applyAlignment="1">
      <alignment vertical="center"/>
    </xf>
    <xf numFmtId="0" fontId="3" fillId="0" borderId="0" xfId="1" applyAlignment="1">
      <alignment horizontal="center"/>
    </xf>
    <xf numFmtId="0" fontId="15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52" fillId="0" borderId="0" xfId="1" applyFont="1" applyAlignment="1">
      <alignment horizontal="left"/>
    </xf>
    <xf numFmtId="0" fontId="7" fillId="0" borderId="0" xfId="1" applyFont="1" applyAlignment="1">
      <alignment horizontal="center" vertical="center"/>
    </xf>
    <xf numFmtId="0" fontId="3" fillId="0" borderId="0" xfId="1"/>
    <xf numFmtId="0" fontId="53" fillId="0" borderId="0" xfId="1" applyFont="1" applyAlignment="1">
      <alignment horizontal="center" vertical="center"/>
    </xf>
    <xf numFmtId="0" fontId="54" fillId="0" borderId="0" xfId="1" applyFont="1"/>
    <xf numFmtId="0" fontId="11" fillId="10" borderId="35" xfId="1" applyFont="1" applyFill="1" applyBorder="1" applyAlignment="1">
      <alignment horizontal="center" vertical="center"/>
    </xf>
    <xf numFmtId="0" fontId="49" fillId="10" borderId="36" xfId="1" applyFont="1" applyFill="1" applyBorder="1"/>
    <xf numFmtId="49" fontId="11" fillId="10" borderId="32" xfId="1" applyNumberFormat="1" applyFont="1" applyFill="1" applyBorder="1" applyAlignment="1">
      <alignment horizontal="center" vertical="center"/>
    </xf>
    <xf numFmtId="0" fontId="49" fillId="10" borderId="33" xfId="1" applyFont="1" applyFill="1" applyBorder="1"/>
    <xf numFmtId="0" fontId="11" fillId="10" borderId="32" xfId="1" applyFont="1" applyFill="1" applyBorder="1" applyAlignment="1">
      <alignment horizontal="center" vertical="center" wrapText="1"/>
    </xf>
    <xf numFmtId="0" fontId="11" fillId="10" borderId="32" xfId="1" applyFont="1" applyFill="1" applyBorder="1" applyAlignment="1">
      <alignment horizontal="center" vertical="center"/>
    </xf>
    <xf numFmtId="166" fontId="11" fillId="10" borderId="32" xfId="1" applyNumberFormat="1" applyFont="1" applyFill="1" applyBorder="1" applyAlignment="1">
      <alignment horizontal="center" vertical="center" wrapText="1"/>
    </xf>
    <xf numFmtId="2" fontId="11" fillId="10" borderId="32" xfId="1" applyNumberFormat="1" applyFont="1" applyFill="1" applyBorder="1" applyAlignment="1">
      <alignment horizontal="center" vertical="center"/>
    </xf>
    <xf numFmtId="2" fontId="11" fillId="10" borderId="33" xfId="1" applyNumberFormat="1" applyFont="1" applyFill="1" applyBorder="1" applyAlignment="1">
      <alignment horizontal="center" vertical="center"/>
    </xf>
    <xf numFmtId="165" fontId="11" fillId="10" borderId="32" xfId="1" applyNumberFormat="1" applyFont="1" applyFill="1" applyBorder="1" applyAlignment="1">
      <alignment horizontal="center" vertical="center"/>
    </xf>
    <xf numFmtId="165" fontId="11" fillId="10" borderId="33" xfId="1" applyNumberFormat="1" applyFont="1" applyFill="1" applyBorder="1" applyAlignment="1">
      <alignment horizontal="center" vertical="center"/>
    </xf>
    <xf numFmtId="0" fontId="47" fillId="0" borderId="0" xfId="1" applyFont="1" applyAlignment="1">
      <alignment horizontal="center"/>
    </xf>
    <xf numFmtId="0" fontId="56" fillId="0" borderId="0" xfId="1" applyFont="1" applyAlignment="1">
      <alignment horizontal="center"/>
    </xf>
    <xf numFmtId="0" fontId="17" fillId="0" borderId="0" xfId="4" applyFont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171" fontId="2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/>
    </xf>
    <xf numFmtId="0" fontId="37" fillId="11" borderId="2" xfId="2" applyFont="1" applyFill="1" applyBorder="1" applyAlignment="1">
      <alignment horizontal="center" vertical="center" wrapText="1"/>
    </xf>
    <xf numFmtId="0" fontId="37" fillId="11" borderId="0" xfId="2" applyFont="1" applyFill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167" fontId="39" fillId="0" borderId="1" xfId="2" applyNumberFormat="1" applyFont="1" applyBorder="1" applyAlignment="1">
      <alignment horizontal="center" vertical="center"/>
    </xf>
    <xf numFmtId="0" fontId="37" fillId="11" borderId="1" xfId="2" applyFont="1" applyFill="1" applyBorder="1" applyAlignment="1">
      <alignment horizontal="center" vertical="center"/>
    </xf>
    <xf numFmtId="0" fontId="57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60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58" fillId="0" borderId="0" xfId="1" applyFont="1" applyAlignment="1">
      <alignment horizontal="center"/>
    </xf>
    <xf numFmtId="0" fontId="37" fillId="11" borderId="7" xfId="2" applyFont="1" applyFill="1" applyBorder="1" applyAlignment="1">
      <alignment horizontal="center" vertical="center"/>
    </xf>
    <xf numFmtId="0" fontId="13" fillId="3" borderId="0" xfId="3" applyFont="1" applyFill="1" applyAlignment="1">
      <alignment horizontal="right" vertical="center"/>
    </xf>
    <xf numFmtId="0" fontId="23" fillId="0" borderId="0" xfId="3" applyFont="1"/>
    <xf numFmtId="10" fontId="13" fillId="3" borderId="0" xfId="3" applyNumberFormat="1" applyFont="1" applyFill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3" fillId="0" borderId="29" xfId="3" applyFont="1" applyBorder="1" applyAlignment="1">
      <alignment horizontal="center" vertical="center" wrapText="1"/>
    </xf>
    <xf numFmtId="0" fontId="23" fillId="0" borderId="30" xfId="3" applyFont="1" applyBorder="1"/>
    <xf numFmtId="0" fontId="13" fillId="0" borderId="0" xfId="3" applyFont="1" applyAlignment="1">
      <alignment horizontal="center" vertical="center" wrapText="1"/>
    </xf>
    <xf numFmtId="0" fontId="28" fillId="0" borderId="0" xfId="3" applyFont="1" applyAlignment="1">
      <alignment horizontal="center" vertical="center"/>
    </xf>
    <xf numFmtId="0" fontId="13" fillId="3" borderId="0" xfId="3" applyFont="1" applyFill="1" applyAlignment="1">
      <alignment horizontal="left" vertical="center"/>
    </xf>
    <xf numFmtId="0" fontId="3" fillId="0" borderId="0" xfId="3" applyFont="1" applyAlignment="1">
      <alignment horizontal="center" vertical="center"/>
    </xf>
    <xf numFmtId="0" fontId="28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0" fontId="19" fillId="0" borderId="0" xfId="3" applyAlignment="1">
      <alignment horizontal="center"/>
    </xf>
    <xf numFmtId="0" fontId="4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13" fillId="10" borderId="0" xfId="3" applyFont="1" applyFill="1" applyAlignment="1">
      <alignment horizontal="center" vertical="center"/>
    </xf>
    <xf numFmtId="0" fontId="55" fillId="10" borderId="0" xfId="4" applyFont="1" applyFill="1" applyAlignment="1">
      <alignment horizontal="center" vertical="center"/>
    </xf>
    <xf numFmtId="0" fontId="26" fillId="0" borderId="1" xfId="4" applyFont="1" applyBorder="1" applyAlignment="1">
      <alignment horizontal="left"/>
    </xf>
    <xf numFmtId="0" fontId="26" fillId="0" borderId="1" xfId="4" applyFont="1" applyBorder="1" applyAlignment="1">
      <alignment horizontal="center"/>
    </xf>
    <xf numFmtId="0" fontId="12" fillId="0" borderId="1" xfId="1" applyFont="1" applyBorder="1" applyAlignment="1">
      <alignment horizontal="left" vertical="center" wrapText="1"/>
    </xf>
    <xf numFmtId="0" fontId="26" fillId="0" borderId="7" xfId="4" applyFont="1" applyBorder="1" applyAlignment="1">
      <alignment horizontal="center" wrapText="1"/>
    </xf>
    <xf numFmtId="0" fontId="26" fillId="0" borderId="10" xfId="4" applyFont="1" applyBorder="1" applyAlignment="1">
      <alignment horizontal="center" wrapText="1"/>
    </xf>
    <xf numFmtId="0" fontId="26" fillId="0" borderId="6" xfId="4" applyFont="1" applyBorder="1" applyAlignment="1">
      <alignment horizontal="center" wrapText="1"/>
    </xf>
    <xf numFmtId="14" fontId="56" fillId="0" borderId="0" xfId="1" applyNumberFormat="1" applyFont="1" applyAlignment="1">
      <alignment horizontal="center"/>
    </xf>
    <xf numFmtId="14" fontId="47" fillId="0" borderId="0" xfId="1" applyNumberFormat="1" applyFont="1" applyAlignment="1">
      <alignment horizontal="center"/>
    </xf>
    <xf numFmtId="0" fontId="26" fillId="0" borderId="1" xfId="4" applyFont="1" applyBorder="1" applyAlignment="1">
      <alignment horizontal="center" vertical="center"/>
    </xf>
    <xf numFmtId="0" fontId="50" fillId="0" borderId="1" xfId="4" applyFont="1" applyBorder="1" applyAlignment="1">
      <alignment horizontal="left" wrapText="1"/>
    </xf>
    <xf numFmtId="0" fontId="26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horizontal="left" vertical="center" wrapText="1"/>
    </xf>
    <xf numFmtId="172" fontId="26" fillId="0" borderId="1" xfId="4" applyNumberFormat="1" applyFont="1" applyBorder="1" applyAlignment="1">
      <alignment horizontal="center" wrapText="1"/>
    </xf>
    <xf numFmtId="0" fontId="26" fillId="0" borderId="1" xfId="4" applyFont="1" applyBorder="1" applyAlignment="1">
      <alignment horizontal="center" vertical="center" wrapText="1"/>
    </xf>
    <xf numFmtId="0" fontId="55" fillId="0" borderId="0" xfId="4" applyFont="1" applyAlignment="1">
      <alignment horizontal="center"/>
    </xf>
    <xf numFmtId="0" fontId="26" fillId="0" borderId="1" xfId="4" applyFont="1" applyBorder="1" applyAlignment="1">
      <alignment horizontal="center" wrapText="1"/>
    </xf>
    <xf numFmtId="0" fontId="11" fillId="0" borderId="1" xfId="4" applyFont="1" applyBorder="1" applyAlignment="1">
      <alignment horizontal="left"/>
    </xf>
    <xf numFmtId="0" fontId="26" fillId="0" borderId="1" xfId="4" applyFont="1" applyBorder="1" applyAlignment="1">
      <alignment horizontal="left" wrapText="1"/>
    </xf>
    <xf numFmtId="2" fontId="50" fillId="0" borderId="1" xfId="4" applyNumberFormat="1" applyFont="1" applyBorder="1" applyAlignment="1">
      <alignment horizontal="center" vertical="center"/>
    </xf>
    <xf numFmtId="14" fontId="47" fillId="0" borderId="43" xfId="1" applyNumberFormat="1" applyFont="1" applyBorder="1" applyAlignment="1">
      <alignment horizontal="center"/>
    </xf>
    <xf numFmtId="14" fontId="47" fillId="0" borderId="44" xfId="1" applyNumberFormat="1" applyFont="1" applyBorder="1" applyAlignment="1">
      <alignment horizontal="center"/>
    </xf>
    <xf numFmtId="0" fontId="40" fillId="0" borderId="41" xfId="6" applyBorder="1" applyAlignment="1">
      <alignment horizontal="center"/>
    </xf>
    <xf numFmtId="0" fontId="40" fillId="0" borderId="39" xfId="6" applyBorder="1" applyAlignment="1">
      <alignment horizontal="center"/>
    </xf>
    <xf numFmtId="0" fontId="40" fillId="0" borderId="0" xfId="6" applyAlignment="1">
      <alignment horizontal="center"/>
    </xf>
    <xf numFmtId="0" fontId="51" fillId="0" borderId="0" xfId="6" applyFont="1" applyAlignment="1">
      <alignment horizontal="center"/>
    </xf>
    <xf numFmtId="0" fontId="59" fillId="10" borderId="7" xfId="6" applyFont="1" applyFill="1" applyBorder="1" applyAlignment="1">
      <alignment horizontal="center" vertical="center" wrapText="1"/>
    </xf>
    <xf numFmtId="0" fontId="59" fillId="10" borderId="10" xfId="6" applyFont="1" applyFill="1" applyBorder="1" applyAlignment="1">
      <alignment horizontal="center" vertical="center" wrapText="1"/>
    </xf>
    <xf numFmtId="0" fontId="59" fillId="10" borderId="6" xfId="6" applyFont="1" applyFill="1" applyBorder="1" applyAlignment="1">
      <alignment horizontal="center" vertical="center" wrapText="1"/>
    </xf>
    <xf numFmtId="0" fontId="31" fillId="0" borderId="0" xfId="4" applyFont="1" applyAlignment="1">
      <alignment horizontal="center" vertical="center"/>
    </xf>
    <xf numFmtId="49" fontId="33" fillId="2" borderId="37" xfId="7" applyNumberFormat="1" applyFont="1" applyFill="1" applyBorder="1" applyAlignment="1">
      <alignment horizontal="center" vertical="center" wrapText="1"/>
    </xf>
    <xf numFmtId="49" fontId="33" fillId="2" borderId="2" xfId="7" applyNumberFormat="1" applyFont="1" applyFill="1" applyBorder="1" applyAlignment="1">
      <alignment horizontal="center" vertical="center" wrapText="1"/>
    </xf>
    <xf numFmtId="49" fontId="33" fillId="2" borderId="38" xfId="7" applyNumberFormat="1" applyFont="1" applyFill="1" applyBorder="1" applyAlignment="1">
      <alignment horizontal="center" vertical="center" wrapText="1"/>
    </xf>
    <xf numFmtId="0" fontId="3" fillId="0" borderId="0" xfId="1" applyAlignment="1">
      <alignment wrapText="1"/>
    </xf>
    <xf numFmtId="0" fontId="47" fillId="0" borderId="0" xfId="1" applyFont="1" applyAlignment="1"/>
    <xf numFmtId="0" fontId="12" fillId="0" borderId="0" xfId="2" applyFont="1"/>
    <xf numFmtId="0" fontId="3" fillId="0" borderId="0" xfId="1" applyAlignment="1">
      <alignment wrapText="1"/>
    </xf>
    <xf numFmtId="0" fontId="47" fillId="0" borderId="0" xfId="1" applyFont="1" applyBorder="1"/>
    <xf numFmtId="0" fontId="56" fillId="0" borderId="0" xfId="1" applyFont="1" applyBorder="1" applyAlignment="1">
      <alignment horizontal="center"/>
    </xf>
    <xf numFmtId="0" fontId="47" fillId="0" borderId="0" xfId="1" applyFont="1" applyBorder="1" applyAlignment="1"/>
    <xf numFmtId="0" fontId="47" fillId="0" borderId="0" xfId="1" applyFont="1" applyBorder="1" applyAlignment="1">
      <alignment wrapText="1"/>
    </xf>
    <xf numFmtId="0" fontId="19" fillId="0" borderId="0" xfId="3" applyBorder="1"/>
    <xf numFmtId="0" fontId="13" fillId="3" borderId="0" xfId="3" applyFont="1" applyFill="1" applyBorder="1" applyAlignment="1">
      <alignment horizontal="left" vertical="center"/>
    </xf>
    <xf numFmtId="0" fontId="23" fillId="0" borderId="0" xfId="3" applyFont="1" applyBorder="1"/>
    <xf numFmtId="14" fontId="47" fillId="0" borderId="0" xfId="1" applyNumberFormat="1" applyFont="1" applyBorder="1"/>
  </cellXfs>
  <cellStyles count="9">
    <cellStyle name="Moeda 2" xfId="8" xr:uid="{00000000-0005-0000-0000-000000000000}"/>
    <cellStyle name="Normal" xfId="0" builtinId="0"/>
    <cellStyle name="Normal 2" xfId="1" xr:uid="{00000000-0005-0000-0000-000002000000}"/>
    <cellStyle name="Normal 2 2" xfId="3" xr:uid="{00000000-0005-0000-0000-000003000000}"/>
    <cellStyle name="Normal 2 3" xfId="4" xr:uid="{00000000-0005-0000-0000-000004000000}"/>
    <cellStyle name="Normal 3" xfId="2" xr:uid="{00000000-0005-0000-0000-000005000000}"/>
    <cellStyle name="Normal 4" xfId="5" xr:uid="{00000000-0005-0000-0000-000006000000}"/>
    <cellStyle name="Normal 5" xfId="6" xr:uid="{00000000-0005-0000-0000-000007000000}"/>
    <cellStyle name="Vírgula 2" xfId="7" xr:uid="{00000000-0005-0000-0000-000008000000}"/>
  </cellStyles>
  <dxfs count="2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34</xdr:row>
      <xdr:rowOff>148166</xdr:rowOff>
    </xdr:from>
    <xdr:to>
      <xdr:col>8</xdr:col>
      <xdr:colOff>176633</xdr:colOff>
      <xdr:row>36</xdr:row>
      <xdr:rowOff>465667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83AA87A-818C-4E74-AAD4-53312D2E1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0" y="13991166"/>
          <a:ext cx="3393966" cy="666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16</xdr:row>
      <xdr:rowOff>219076</xdr:rowOff>
    </xdr:from>
    <xdr:to>
      <xdr:col>6</xdr:col>
      <xdr:colOff>371475</xdr:colOff>
      <xdr:row>17</xdr:row>
      <xdr:rowOff>604841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09563BB-236B-499F-944E-9CDC4F9BD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7419976"/>
          <a:ext cx="3790950" cy="66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783167</xdr:colOff>
      <xdr:row>24</xdr:row>
      <xdr:rowOff>52917</xdr:rowOff>
    </xdr:from>
    <xdr:to>
      <xdr:col>5</xdr:col>
      <xdr:colOff>762000</xdr:colOff>
      <xdr:row>26</xdr:row>
      <xdr:rowOff>446936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59AB19F-CCE3-472E-BF57-2350BCC25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584" y="5175250"/>
          <a:ext cx="4074583" cy="7115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84</xdr:row>
      <xdr:rowOff>118533</xdr:rowOff>
    </xdr:from>
    <xdr:to>
      <xdr:col>3</xdr:col>
      <xdr:colOff>541867</xdr:colOff>
      <xdr:row>86</xdr:row>
      <xdr:rowOff>178547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72D231F-8320-44F5-B33D-4809F3EF1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733" y="17957800"/>
          <a:ext cx="1634067" cy="432547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736600</xdr:colOff>
      <xdr:row>25</xdr:row>
      <xdr:rowOff>50803</xdr:rowOff>
    </xdr:from>
    <xdr:to>
      <xdr:col>1</xdr:col>
      <xdr:colOff>2495782</xdr:colOff>
      <xdr:row>28</xdr:row>
      <xdr:rowOff>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EEEED8B-AA0B-42B3-98ED-C42C97AF6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8119536"/>
          <a:ext cx="1759182" cy="46566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926"/>
  <sheetViews>
    <sheetView topLeftCell="A28" zoomScale="90" zoomScaleNormal="90" workbookViewId="0">
      <selection activeCell="C33" sqref="C33:C34"/>
    </sheetView>
  </sheetViews>
  <sheetFormatPr defaultColWidth="14.42578125" defaultRowHeight="15" customHeight="1" x14ac:dyDescent="0.2"/>
  <cols>
    <col min="1" max="1" width="9.28515625" style="54" customWidth="1"/>
    <col min="2" max="2" width="21" style="54" customWidth="1"/>
    <col min="3" max="3" width="72.140625" style="54" customWidth="1"/>
    <col min="4" max="4" width="6.42578125" style="54" customWidth="1"/>
    <col min="5" max="5" width="14.28515625" style="54" customWidth="1"/>
    <col min="6" max="6" width="16.5703125" style="54" customWidth="1"/>
    <col min="7" max="7" width="13.5703125" style="54" customWidth="1"/>
    <col min="8" max="8" width="18.140625" style="54" bestFit="1" customWidth="1"/>
    <col min="9" max="9" width="12.85546875" style="54" bestFit="1" customWidth="1"/>
    <col min="10" max="10" width="13.28515625" style="54" bestFit="1" customWidth="1"/>
    <col min="11" max="11" width="11.85546875" style="54" bestFit="1" customWidth="1"/>
    <col min="12" max="23" width="8.7109375" style="54" customWidth="1"/>
    <col min="24" max="16384" width="14.42578125" style="54"/>
  </cols>
  <sheetData>
    <row r="2" spans="1:11" ht="20.25" customHeight="1" x14ac:dyDescent="0.3">
      <c r="A2" s="1"/>
      <c r="B2" s="1"/>
      <c r="C2" s="200" t="s">
        <v>114</v>
      </c>
      <c r="D2" s="201"/>
      <c r="E2" s="201"/>
      <c r="F2" s="201"/>
      <c r="G2" s="201"/>
      <c r="H2" s="201"/>
    </row>
    <row r="3" spans="1:11" ht="20.25" customHeight="1" x14ac:dyDescent="0.3">
      <c r="A3" s="1"/>
      <c r="B3" s="1"/>
      <c r="C3" s="200" t="s">
        <v>115</v>
      </c>
      <c r="D3" s="201"/>
      <c r="E3" s="201"/>
      <c r="F3" s="201"/>
      <c r="G3" s="201"/>
      <c r="H3" s="201"/>
    </row>
    <row r="4" spans="1:11" ht="20.25" customHeight="1" x14ac:dyDescent="0.3">
      <c r="A4" s="1"/>
      <c r="B4" s="1"/>
      <c r="C4" s="144"/>
      <c r="D4" s="145"/>
      <c r="E4" s="145"/>
      <c r="F4" s="145"/>
      <c r="G4" s="145"/>
      <c r="H4" s="145"/>
    </row>
    <row r="5" spans="1:11" ht="20.25" customHeight="1" x14ac:dyDescent="0.3">
      <c r="A5" s="1"/>
      <c r="B5" s="1"/>
      <c r="C5" s="144"/>
      <c r="D5" s="145"/>
      <c r="E5" s="145"/>
      <c r="F5" s="145"/>
      <c r="G5" s="145"/>
      <c r="H5" s="145"/>
    </row>
    <row r="6" spans="1:11" ht="18" customHeight="1" x14ac:dyDescent="0.2">
      <c r="A6" s="1"/>
      <c r="B6" s="1"/>
      <c r="C6" s="202"/>
      <c r="D6" s="203"/>
      <c r="E6" s="203"/>
      <c r="F6" s="203"/>
      <c r="G6" s="203"/>
      <c r="H6" s="203"/>
    </row>
    <row r="7" spans="1:11" ht="19.5" customHeight="1" x14ac:dyDescent="0.2">
      <c r="A7" s="164" t="s">
        <v>63</v>
      </c>
      <c r="B7" s="146" t="s">
        <v>19</v>
      </c>
      <c r="C7" s="2"/>
      <c r="D7" s="2"/>
      <c r="E7" s="2"/>
      <c r="F7" s="2"/>
      <c r="G7" s="2"/>
      <c r="H7" s="2"/>
    </row>
    <row r="8" spans="1:11" s="8" customFormat="1" ht="16.5" customHeight="1" x14ac:dyDescent="0.2">
      <c r="A8" s="165" t="s">
        <v>16</v>
      </c>
      <c r="B8" s="146" t="s">
        <v>133</v>
      </c>
      <c r="C8" s="63"/>
      <c r="D8" s="64"/>
    </row>
    <row r="9" spans="1:11" ht="12.75" customHeight="1" x14ac:dyDescent="0.2">
      <c r="A9" s="95"/>
      <c r="B9" s="96"/>
      <c r="C9" s="96"/>
      <c r="D9" s="96"/>
      <c r="E9" s="96"/>
      <c r="F9" s="96"/>
      <c r="G9" s="96"/>
      <c r="H9" s="96"/>
    </row>
    <row r="10" spans="1:11" ht="27.75" customHeight="1" x14ac:dyDescent="0.35">
      <c r="A10" s="204" t="s">
        <v>137</v>
      </c>
      <c r="B10" s="205"/>
      <c r="C10" s="205"/>
      <c r="D10" s="205"/>
      <c r="E10" s="205"/>
      <c r="F10" s="205"/>
      <c r="G10" s="205"/>
      <c r="H10" s="205"/>
    </row>
    <row r="11" spans="1:11" ht="12.75" customHeight="1" thickBot="1" x14ac:dyDescent="0.25">
      <c r="A11" s="97"/>
      <c r="B11" s="97"/>
      <c r="C11" s="97"/>
      <c r="D11" s="97"/>
      <c r="E11" s="97"/>
      <c r="F11" s="97"/>
      <c r="G11" s="97"/>
      <c r="H11" s="97"/>
    </row>
    <row r="12" spans="1:11" ht="12.75" customHeight="1" x14ac:dyDescent="0.2">
      <c r="A12" s="206" t="s">
        <v>8</v>
      </c>
      <c r="B12" s="208" t="s">
        <v>7</v>
      </c>
      <c r="C12" s="210" t="s">
        <v>6</v>
      </c>
      <c r="D12" s="211" t="s">
        <v>1</v>
      </c>
      <c r="E12" s="212" t="s">
        <v>5</v>
      </c>
      <c r="F12" s="212" t="s">
        <v>4</v>
      </c>
      <c r="G12" s="213" t="s">
        <v>64</v>
      </c>
      <c r="H12" s="215" t="s">
        <v>3</v>
      </c>
    </row>
    <row r="13" spans="1:11" ht="37.15" customHeight="1" thickBot="1" x14ac:dyDescent="0.25">
      <c r="A13" s="207"/>
      <c r="B13" s="209"/>
      <c r="C13" s="209"/>
      <c r="D13" s="209"/>
      <c r="E13" s="209"/>
      <c r="F13" s="209"/>
      <c r="G13" s="214"/>
      <c r="H13" s="216"/>
      <c r="I13" s="197"/>
      <c r="J13" s="197"/>
      <c r="K13" s="197"/>
    </row>
    <row r="14" spans="1:11" ht="35.25" customHeight="1" x14ac:dyDescent="0.2">
      <c r="A14" s="147">
        <v>1</v>
      </c>
      <c r="B14" s="199" t="s">
        <v>46</v>
      </c>
      <c r="C14" s="199"/>
      <c r="D14" s="199"/>
      <c r="E14" s="199"/>
      <c r="F14" s="199"/>
      <c r="G14" s="199"/>
      <c r="H14" s="199"/>
      <c r="I14" s="197"/>
      <c r="J14" s="197"/>
      <c r="K14" s="197"/>
    </row>
    <row r="15" spans="1:11" s="8" customFormat="1" ht="50.25" customHeight="1" x14ac:dyDescent="0.2">
      <c r="A15" s="148" t="s">
        <v>2</v>
      </c>
      <c r="B15" s="192" t="s">
        <v>22</v>
      </c>
      <c r="C15" s="150" t="s">
        <v>65</v>
      </c>
      <c r="D15" s="148" t="s">
        <v>11</v>
      </c>
      <c r="E15" s="151">
        <v>568</v>
      </c>
      <c r="F15" s="151">
        <f>ROUND(E15+B7*E15,2)</f>
        <v>702.56</v>
      </c>
      <c r="G15" s="152">
        <f>'Anexo IE- Memoria de Calculo'!E17</f>
        <v>2</v>
      </c>
      <c r="H15" s="153">
        <f>ROUND(F15*G15,2)</f>
        <v>1405.12</v>
      </c>
      <c r="I15" s="197"/>
      <c r="J15" s="197"/>
      <c r="K15" s="197"/>
    </row>
    <row r="16" spans="1:11" s="8" customFormat="1" ht="44.25" customHeight="1" x14ac:dyDescent="0.2">
      <c r="A16" s="148" t="s">
        <v>23</v>
      </c>
      <c r="B16" s="154">
        <v>1915</v>
      </c>
      <c r="C16" s="150" t="s">
        <v>75</v>
      </c>
      <c r="D16" s="148" t="s">
        <v>11</v>
      </c>
      <c r="E16" s="151">
        <v>103.31</v>
      </c>
      <c r="F16" s="151">
        <f>ROUND(E16+$B$7*E16,2)</f>
        <v>127.78</v>
      </c>
      <c r="G16" s="152">
        <f>'Anexo IE- Memoria de Calculo'!E25</f>
        <v>5</v>
      </c>
      <c r="H16" s="153">
        <f>ROUND(F16*G16,2)</f>
        <v>638.9</v>
      </c>
      <c r="I16" s="197"/>
      <c r="J16" s="197"/>
      <c r="K16" s="197"/>
    </row>
    <row r="17" spans="1:11" s="8" customFormat="1" ht="23.25" customHeight="1" x14ac:dyDescent="0.2">
      <c r="A17" s="198"/>
      <c r="B17" s="198"/>
      <c r="C17" s="198"/>
      <c r="D17" s="198"/>
      <c r="E17" s="198"/>
      <c r="F17" s="198"/>
      <c r="G17" s="155" t="s">
        <v>66</v>
      </c>
      <c r="H17" s="156">
        <f>SUM(H15:H16)</f>
        <v>2044.02</v>
      </c>
      <c r="I17" s="197"/>
      <c r="J17" s="197"/>
      <c r="K17" s="197"/>
    </row>
    <row r="18" spans="1:11" s="8" customFormat="1" ht="19.5" customHeight="1" x14ac:dyDescent="0.2">
      <c r="A18" s="157">
        <v>2</v>
      </c>
      <c r="B18" s="220" t="s">
        <v>47</v>
      </c>
      <c r="C18" s="220"/>
      <c r="D18" s="220"/>
      <c r="E18" s="220"/>
      <c r="F18" s="220"/>
      <c r="G18" s="220"/>
      <c r="H18" s="220"/>
      <c r="I18" s="197"/>
      <c r="J18" s="197"/>
      <c r="K18" s="197"/>
    </row>
    <row r="19" spans="1:11" s="8" customFormat="1" ht="50.25" customHeight="1" x14ac:dyDescent="0.2">
      <c r="A19" s="148" t="s">
        <v>21</v>
      </c>
      <c r="B19" s="158" t="s">
        <v>98</v>
      </c>
      <c r="C19" s="150" t="s">
        <v>99</v>
      </c>
      <c r="D19" s="148" t="s">
        <v>57</v>
      </c>
      <c r="E19" s="151">
        <v>11</v>
      </c>
      <c r="F19" s="151">
        <f>ROUND(E19+$B$7*E19,2)</f>
        <v>13.61</v>
      </c>
      <c r="G19" s="152">
        <f>'Anexo IE- Memoria de Calculo'!I35</f>
        <v>14.4</v>
      </c>
      <c r="H19" s="153">
        <f>ROUND(F19*G19,2)</f>
        <v>195.98</v>
      </c>
    </row>
    <row r="20" spans="1:11" s="8" customFormat="1" ht="42" customHeight="1" x14ac:dyDescent="0.2">
      <c r="A20" s="148" t="s">
        <v>20</v>
      </c>
      <c r="B20" s="193" t="s">
        <v>48</v>
      </c>
      <c r="C20" s="150" t="s">
        <v>67</v>
      </c>
      <c r="D20" s="148" t="s">
        <v>57</v>
      </c>
      <c r="E20" s="151">
        <v>24.01</v>
      </c>
      <c r="F20" s="151">
        <f>ROUND(E20+$B$7*E20,2)</f>
        <v>29.7</v>
      </c>
      <c r="G20" s="152">
        <f>'Anexo IE- Memoria de Calculo'!I50</f>
        <v>11.48</v>
      </c>
      <c r="H20" s="153">
        <f>ROUND(F20*G20,2)</f>
        <v>340.96</v>
      </c>
    </row>
    <row r="21" spans="1:11" s="8" customFormat="1" ht="24" customHeight="1" x14ac:dyDescent="0.2">
      <c r="A21" s="224"/>
      <c r="B21" s="198"/>
      <c r="C21" s="198"/>
      <c r="D21" s="198"/>
      <c r="E21" s="198"/>
      <c r="F21" s="198"/>
      <c r="G21" s="155" t="s">
        <v>66</v>
      </c>
      <c r="H21" s="156">
        <f>ROUND(SUM(H19:H20),2)</f>
        <v>536.94000000000005</v>
      </c>
    </row>
    <row r="22" spans="1:11" s="8" customFormat="1" ht="18.75" customHeight="1" x14ac:dyDescent="0.2">
      <c r="A22" s="155">
        <v>3</v>
      </c>
      <c r="B22" s="221" t="s">
        <v>68</v>
      </c>
      <c r="C22" s="221"/>
      <c r="D22" s="221"/>
      <c r="E22" s="221"/>
      <c r="F22" s="221"/>
      <c r="G22" s="221"/>
      <c r="H22" s="221"/>
    </row>
    <row r="23" spans="1:11" s="8" customFormat="1" ht="71.25" customHeight="1" x14ac:dyDescent="0.2">
      <c r="A23" s="148" t="s">
        <v>24</v>
      </c>
      <c r="B23" s="192" t="s">
        <v>69</v>
      </c>
      <c r="C23" s="150" t="s">
        <v>70</v>
      </c>
      <c r="D23" s="148" t="s">
        <v>57</v>
      </c>
      <c r="E23" s="151">
        <v>564.63</v>
      </c>
      <c r="F23" s="151">
        <f>ROUND(E23+$B$7*E23,2)</f>
        <v>698.39</v>
      </c>
      <c r="G23" s="152">
        <f>'Anexo IE- Memoria de Calculo'!J63</f>
        <v>0.69</v>
      </c>
      <c r="H23" s="153">
        <f>ROUND(F23*G23,2)</f>
        <v>481.89</v>
      </c>
    </row>
    <row r="24" spans="1:11" s="8" customFormat="1" ht="87.75" customHeight="1" x14ac:dyDescent="0.2">
      <c r="A24" s="148" t="s">
        <v>25</v>
      </c>
      <c r="B24" s="192" t="s">
        <v>71</v>
      </c>
      <c r="C24" s="150" t="s">
        <v>72</v>
      </c>
      <c r="D24" s="148" t="s">
        <v>57</v>
      </c>
      <c r="E24" s="151">
        <v>2413.3200000000002</v>
      </c>
      <c r="F24" s="151">
        <f>ROUND(E24+$B$7*E24,2)</f>
        <v>2985.04</v>
      </c>
      <c r="G24" s="152">
        <f>'Anexo IE- Memoria de Calculo'!J73</f>
        <v>2.11</v>
      </c>
      <c r="H24" s="153">
        <f>ROUND(F24*G24,2)</f>
        <v>6298.43</v>
      </c>
      <c r="I24" s="65"/>
    </row>
    <row r="25" spans="1:11" s="8" customFormat="1" ht="23.25" customHeight="1" x14ac:dyDescent="0.2">
      <c r="A25" s="223"/>
      <c r="B25" s="223"/>
      <c r="C25" s="223"/>
      <c r="D25" s="223"/>
      <c r="E25" s="223"/>
      <c r="F25" s="223"/>
      <c r="G25" s="159" t="s">
        <v>66</v>
      </c>
      <c r="H25" s="160">
        <f>SUM(H23:H24)</f>
        <v>6780.3200000000006</v>
      </c>
    </row>
    <row r="26" spans="1:11" s="8" customFormat="1" ht="21" customHeight="1" x14ac:dyDescent="0.2">
      <c r="A26" s="159">
        <v>4</v>
      </c>
      <c r="B26" s="222" t="s">
        <v>112</v>
      </c>
      <c r="C26" s="222"/>
      <c r="D26" s="222"/>
      <c r="E26" s="222"/>
      <c r="F26" s="222"/>
      <c r="G26" s="222"/>
      <c r="H26" s="222"/>
    </row>
    <row r="27" spans="1:11" s="8" customFormat="1" ht="75.75" customHeight="1" x14ac:dyDescent="0.2">
      <c r="A27" s="154" t="s">
        <v>43</v>
      </c>
      <c r="B27" s="149" t="s">
        <v>100</v>
      </c>
      <c r="C27" s="150" t="s">
        <v>116</v>
      </c>
      <c r="D27" s="148" t="s">
        <v>1</v>
      </c>
      <c r="E27" s="151">
        <f>cotaçao!D10</f>
        <v>4300</v>
      </c>
      <c r="F27" s="151">
        <f>ROUND(E27+$B$7*E27,2)</f>
        <v>5318.67</v>
      </c>
      <c r="G27" s="152">
        <f>'Anexo IE- Memoria de Calculo'!J78</f>
        <v>6</v>
      </c>
      <c r="H27" s="151">
        <f t="shared" ref="H27:H30" si="0">ROUND(F27*G27,2)</f>
        <v>31912.02</v>
      </c>
    </row>
    <row r="28" spans="1:11" s="8" customFormat="1" ht="42" customHeight="1" x14ac:dyDescent="0.2">
      <c r="A28" s="154" t="s">
        <v>44</v>
      </c>
      <c r="B28" s="149" t="s">
        <v>101</v>
      </c>
      <c r="C28" s="150" t="s">
        <v>117</v>
      </c>
      <c r="D28" s="148" t="s">
        <v>1</v>
      </c>
      <c r="E28" s="151">
        <f>cotaçao!D11</f>
        <v>5166.67</v>
      </c>
      <c r="F28" s="151">
        <f>ROUND(E28+$B$7*E28,2)</f>
        <v>6390.65</v>
      </c>
      <c r="G28" s="152">
        <f>'Anexo IE- Memoria de Calculo'!J79</f>
        <v>1</v>
      </c>
      <c r="H28" s="151">
        <f t="shared" si="0"/>
        <v>6390.65</v>
      </c>
    </row>
    <row r="29" spans="1:11" s="8" customFormat="1" ht="55.5" customHeight="1" x14ac:dyDescent="0.2">
      <c r="A29" s="154" t="s">
        <v>60</v>
      </c>
      <c r="B29" s="149" t="s">
        <v>102</v>
      </c>
      <c r="C29" s="150" t="s">
        <v>118</v>
      </c>
      <c r="D29" s="148" t="s">
        <v>1</v>
      </c>
      <c r="E29" s="151">
        <f>cotaçao!D12</f>
        <v>33553.33</v>
      </c>
      <c r="F29" s="151">
        <f>ROUND(E29+$B$7*E29,2)</f>
        <v>41502.11</v>
      </c>
      <c r="G29" s="152">
        <f>'Anexo IE- Memoria de Calculo'!J80</f>
        <v>2</v>
      </c>
      <c r="H29" s="151">
        <f t="shared" si="0"/>
        <v>83004.22</v>
      </c>
    </row>
    <row r="30" spans="1:11" s="8" customFormat="1" ht="66.75" customHeight="1" x14ac:dyDescent="0.2">
      <c r="A30" s="154" t="s">
        <v>61</v>
      </c>
      <c r="B30" s="149" t="s">
        <v>103</v>
      </c>
      <c r="C30" s="150" t="s">
        <v>119</v>
      </c>
      <c r="D30" s="148" t="s">
        <v>1</v>
      </c>
      <c r="E30" s="151">
        <f>cotaçao!D13</f>
        <v>44100</v>
      </c>
      <c r="F30" s="151">
        <f>ROUND(E30+$B$7*E30,2)</f>
        <v>54547.29</v>
      </c>
      <c r="G30" s="152">
        <f>'Anexo IE- Memoria de Calculo'!J81</f>
        <v>1</v>
      </c>
      <c r="H30" s="151">
        <f t="shared" si="0"/>
        <v>54547.29</v>
      </c>
    </row>
    <row r="31" spans="1:11" ht="32.25" customHeight="1" x14ac:dyDescent="0.2">
      <c r="A31" s="161"/>
      <c r="B31" s="161"/>
      <c r="C31" s="162"/>
      <c r="D31" s="162"/>
      <c r="E31" s="162"/>
      <c r="F31" s="162"/>
      <c r="G31" s="159" t="s">
        <v>66</v>
      </c>
      <c r="H31" s="160">
        <f>SUM(H27:H30)</f>
        <v>175854.18</v>
      </c>
    </row>
    <row r="32" spans="1:11" ht="22.5" customHeight="1" x14ac:dyDescent="0.2">
      <c r="A32" s="98"/>
      <c r="B32" s="98"/>
      <c r="C32" s="219"/>
      <c r="D32" s="219"/>
      <c r="E32" s="219"/>
      <c r="G32" s="142" t="s">
        <v>97</v>
      </c>
      <c r="H32" s="143">
        <f>SUM(H31,H25,H21,H17)</f>
        <v>185215.46</v>
      </c>
    </row>
    <row r="33" spans="1:8" ht="12.75" customHeight="1" x14ac:dyDescent="0.2">
      <c r="A33" s="98"/>
      <c r="B33" s="98"/>
      <c r="C33" s="54" t="s">
        <v>138</v>
      </c>
      <c r="D33" s="96"/>
      <c r="E33" s="96"/>
      <c r="F33" s="96"/>
      <c r="G33" s="99"/>
      <c r="H33" s="100"/>
    </row>
    <row r="34" spans="1:8" s="96" customFormat="1" ht="54" customHeight="1" x14ac:dyDescent="0.2">
      <c r="A34" s="98"/>
      <c r="B34" s="98"/>
      <c r="C34" s="285" t="s">
        <v>139</v>
      </c>
      <c r="F34" s="218" t="s">
        <v>120</v>
      </c>
      <c r="G34" s="218"/>
      <c r="H34" s="218"/>
    </row>
    <row r="35" spans="1:8" s="96" customFormat="1" ht="12.75" customHeight="1" x14ac:dyDescent="0.2">
      <c r="A35" s="98"/>
      <c r="B35" s="98"/>
      <c r="G35" s="99"/>
      <c r="H35" s="100"/>
    </row>
    <row r="36" spans="1:8" s="96" customFormat="1" ht="15" customHeight="1" x14ac:dyDescent="0.2">
      <c r="C36" s="291"/>
      <c r="E36" s="139"/>
      <c r="G36" s="99"/>
      <c r="H36" s="101"/>
    </row>
    <row r="37" spans="1:8" s="96" customFormat="1" ht="39.75" customHeight="1" x14ac:dyDescent="0.2">
      <c r="C37" s="292"/>
      <c r="F37" s="217"/>
      <c r="G37" s="217"/>
      <c r="H37" s="217"/>
    </row>
    <row r="38" spans="1:8" s="96" customFormat="1" ht="18.75" customHeight="1" x14ac:dyDescent="0.2">
      <c r="C38" s="286"/>
      <c r="G38" s="99"/>
      <c r="H38" s="100"/>
    </row>
    <row r="39" spans="1:8" s="96" customFormat="1" ht="21" customHeight="1" x14ac:dyDescent="0.2">
      <c r="C39" s="286" t="s">
        <v>89</v>
      </c>
      <c r="G39" s="99"/>
      <c r="H39" s="100"/>
    </row>
    <row r="40" spans="1:8" s="96" customFormat="1" ht="12.75" customHeight="1" x14ac:dyDescent="0.2">
      <c r="G40" s="99"/>
      <c r="H40" s="100"/>
    </row>
    <row r="41" spans="1:8" ht="12.75" customHeight="1" x14ac:dyDescent="0.2">
      <c r="G41" s="66"/>
      <c r="H41" s="67"/>
    </row>
    <row r="42" spans="1:8" ht="12.75" customHeight="1" x14ac:dyDescent="0.2">
      <c r="G42" s="66"/>
      <c r="H42" s="67"/>
    </row>
    <row r="43" spans="1:8" ht="12.75" customHeight="1" x14ac:dyDescent="0.2">
      <c r="G43" s="66"/>
      <c r="H43" s="67"/>
    </row>
    <row r="44" spans="1:8" ht="12.75" customHeight="1" x14ac:dyDescent="0.2">
      <c r="G44" s="66"/>
      <c r="H44" s="67"/>
    </row>
    <row r="45" spans="1:8" ht="12.75" customHeight="1" x14ac:dyDescent="0.2">
      <c r="G45" s="66"/>
      <c r="H45" s="67"/>
    </row>
    <row r="46" spans="1:8" ht="12.75" customHeight="1" x14ac:dyDescent="0.2">
      <c r="G46" s="66"/>
      <c r="H46" s="67"/>
    </row>
    <row r="47" spans="1:8" ht="12.75" customHeight="1" x14ac:dyDescent="0.2">
      <c r="G47" s="66"/>
      <c r="H47" s="67"/>
    </row>
    <row r="48" spans="1:8" ht="12.75" customHeight="1" x14ac:dyDescent="0.2">
      <c r="G48" s="66"/>
      <c r="H48" s="67"/>
    </row>
    <row r="49" spans="7:8" ht="12.75" customHeight="1" x14ac:dyDescent="0.2">
      <c r="G49" s="66"/>
      <c r="H49" s="67"/>
    </row>
    <row r="50" spans="7:8" ht="12.75" customHeight="1" x14ac:dyDescent="0.2">
      <c r="G50" s="66"/>
      <c r="H50" s="67"/>
    </row>
    <row r="51" spans="7:8" ht="12.75" customHeight="1" x14ac:dyDescent="0.2">
      <c r="G51" s="66"/>
      <c r="H51" s="67"/>
    </row>
    <row r="52" spans="7:8" ht="12.75" customHeight="1" x14ac:dyDescent="0.2">
      <c r="G52" s="66"/>
      <c r="H52" s="67"/>
    </row>
    <row r="53" spans="7:8" ht="12.75" customHeight="1" x14ac:dyDescent="0.2">
      <c r="G53" s="66"/>
      <c r="H53" s="67"/>
    </row>
    <row r="54" spans="7:8" ht="12.75" customHeight="1" x14ac:dyDescent="0.2">
      <c r="G54" s="66"/>
      <c r="H54" s="67"/>
    </row>
    <row r="55" spans="7:8" ht="12.75" customHeight="1" x14ac:dyDescent="0.2">
      <c r="G55" s="66"/>
      <c r="H55" s="67"/>
    </row>
    <row r="56" spans="7:8" ht="12.75" customHeight="1" x14ac:dyDescent="0.2">
      <c r="G56" s="66"/>
      <c r="H56" s="67"/>
    </row>
    <row r="57" spans="7:8" ht="12.75" customHeight="1" x14ac:dyDescent="0.2">
      <c r="G57" s="66"/>
      <c r="H57" s="67"/>
    </row>
    <row r="58" spans="7:8" ht="12.75" customHeight="1" x14ac:dyDescent="0.2">
      <c r="G58" s="66"/>
      <c r="H58" s="67"/>
    </row>
    <row r="59" spans="7:8" ht="12.75" customHeight="1" x14ac:dyDescent="0.2">
      <c r="G59" s="66"/>
      <c r="H59" s="67"/>
    </row>
    <row r="60" spans="7:8" ht="12.75" customHeight="1" x14ac:dyDescent="0.2">
      <c r="G60" s="66"/>
      <c r="H60" s="67"/>
    </row>
    <row r="61" spans="7:8" ht="12.75" customHeight="1" x14ac:dyDescent="0.2">
      <c r="G61" s="66"/>
      <c r="H61" s="67"/>
    </row>
    <row r="62" spans="7:8" ht="12.75" customHeight="1" x14ac:dyDescent="0.2">
      <c r="G62" s="66"/>
      <c r="H62" s="67"/>
    </row>
    <row r="63" spans="7:8" ht="12.75" customHeight="1" x14ac:dyDescent="0.2">
      <c r="G63" s="66"/>
      <c r="H63" s="67"/>
    </row>
    <row r="64" spans="7:8" ht="12.75" customHeight="1" x14ac:dyDescent="0.2">
      <c r="G64" s="66"/>
      <c r="H64" s="67"/>
    </row>
    <row r="65" spans="7:8" ht="12.75" customHeight="1" x14ac:dyDescent="0.2">
      <c r="G65" s="66"/>
      <c r="H65" s="67"/>
    </row>
    <row r="66" spans="7:8" ht="12.75" customHeight="1" x14ac:dyDescent="0.2">
      <c r="G66" s="66"/>
      <c r="H66" s="67"/>
    </row>
    <row r="67" spans="7:8" ht="12.75" customHeight="1" x14ac:dyDescent="0.2">
      <c r="G67" s="66"/>
      <c r="H67" s="67"/>
    </row>
    <row r="68" spans="7:8" ht="12.75" customHeight="1" x14ac:dyDescent="0.2">
      <c r="G68" s="66"/>
      <c r="H68" s="67"/>
    </row>
    <row r="69" spans="7:8" ht="12.75" customHeight="1" x14ac:dyDescent="0.2">
      <c r="G69" s="66"/>
      <c r="H69" s="67"/>
    </row>
    <row r="70" spans="7:8" ht="12.75" customHeight="1" x14ac:dyDescent="0.2">
      <c r="G70" s="66"/>
      <c r="H70" s="67"/>
    </row>
    <row r="71" spans="7:8" ht="12.75" customHeight="1" x14ac:dyDescent="0.2">
      <c r="G71" s="66"/>
      <c r="H71" s="67"/>
    </row>
    <row r="72" spans="7:8" ht="12.75" customHeight="1" x14ac:dyDescent="0.2">
      <c r="G72" s="66"/>
      <c r="H72" s="67"/>
    </row>
    <row r="73" spans="7:8" ht="12.75" customHeight="1" x14ac:dyDescent="0.2">
      <c r="G73" s="66"/>
      <c r="H73" s="67"/>
    </row>
    <row r="74" spans="7:8" ht="12.75" customHeight="1" x14ac:dyDescent="0.2">
      <c r="G74" s="66"/>
      <c r="H74" s="67"/>
    </row>
    <row r="75" spans="7:8" ht="12.75" customHeight="1" x14ac:dyDescent="0.2">
      <c r="G75" s="66"/>
      <c r="H75" s="67"/>
    </row>
    <row r="76" spans="7:8" ht="12.75" customHeight="1" x14ac:dyDescent="0.2">
      <c r="G76" s="66"/>
      <c r="H76" s="67"/>
    </row>
    <row r="77" spans="7:8" ht="12.75" customHeight="1" x14ac:dyDescent="0.2">
      <c r="G77" s="66"/>
      <c r="H77" s="67"/>
    </row>
    <row r="78" spans="7:8" ht="12.75" customHeight="1" x14ac:dyDescent="0.2">
      <c r="G78" s="66"/>
      <c r="H78" s="67"/>
    </row>
    <row r="79" spans="7:8" ht="12.75" customHeight="1" x14ac:dyDescent="0.2">
      <c r="G79" s="66"/>
      <c r="H79" s="67"/>
    </row>
    <row r="80" spans="7:8" ht="12.75" customHeight="1" x14ac:dyDescent="0.2">
      <c r="G80" s="66"/>
      <c r="H80" s="67"/>
    </row>
    <row r="81" spans="7:8" ht="12.75" customHeight="1" x14ac:dyDescent="0.2">
      <c r="G81" s="66"/>
      <c r="H81" s="67"/>
    </row>
    <row r="82" spans="7:8" ht="12.75" customHeight="1" x14ac:dyDescent="0.2">
      <c r="G82" s="66"/>
      <c r="H82" s="67"/>
    </row>
    <row r="83" spans="7:8" ht="12.75" customHeight="1" x14ac:dyDescent="0.2">
      <c r="G83" s="66"/>
      <c r="H83" s="67"/>
    </row>
    <row r="84" spans="7:8" ht="12.75" customHeight="1" x14ac:dyDescent="0.2">
      <c r="G84" s="66"/>
      <c r="H84" s="67"/>
    </row>
    <row r="85" spans="7:8" ht="12.75" customHeight="1" x14ac:dyDescent="0.2">
      <c r="G85" s="66"/>
      <c r="H85" s="67"/>
    </row>
    <row r="86" spans="7:8" ht="12.75" customHeight="1" x14ac:dyDescent="0.2">
      <c r="G86" s="66"/>
      <c r="H86" s="67"/>
    </row>
    <row r="87" spans="7:8" ht="12.75" customHeight="1" x14ac:dyDescent="0.2">
      <c r="G87" s="66"/>
      <c r="H87" s="67"/>
    </row>
    <row r="88" spans="7:8" ht="12.75" customHeight="1" x14ac:dyDescent="0.2">
      <c r="G88" s="66"/>
      <c r="H88" s="67"/>
    </row>
    <row r="89" spans="7:8" ht="12.75" customHeight="1" x14ac:dyDescent="0.2">
      <c r="G89" s="66"/>
      <c r="H89" s="67"/>
    </row>
    <row r="90" spans="7:8" ht="12.75" customHeight="1" x14ac:dyDescent="0.2">
      <c r="G90" s="66"/>
      <c r="H90" s="67"/>
    </row>
    <row r="91" spans="7:8" ht="12.75" customHeight="1" x14ac:dyDescent="0.2">
      <c r="G91" s="66"/>
      <c r="H91" s="67"/>
    </row>
    <row r="92" spans="7:8" ht="12.75" customHeight="1" x14ac:dyDescent="0.2">
      <c r="G92" s="66"/>
      <c r="H92" s="67"/>
    </row>
    <row r="93" spans="7:8" ht="12.75" customHeight="1" x14ac:dyDescent="0.2">
      <c r="G93" s="66"/>
      <c r="H93" s="67"/>
    </row>
    <row r="94" spans="7:8" ht="12.75" customHeight="1" x14ac:dyDescent="0.2">
      <c r="G94" s="66"/>
      <c r="H94" s="67"/>
    </row>
    <row r="95" spans="7:8" ht="12.75" customHeight="1" x14ac:dyDescent="0.2">
      <c r="G95" s="66"/>
      <c r="H95" s="67"/>
    </row>
    <row r="96" spans="7:8" ht="12.75" customHeight="1" x14ac:dyDescent="0.2">
      <c r="G96" s="66"/>
      <c r="H96" s="67"/>
    </row>
    <row r="97" spans="7:8" ht="12.75" customHeight="1" x14ac:dyDescent="0.2">
      <c r="G97" s="66"/>
      <c r="H97" s="67"/>
    </row>
    <row r="98" spans="7:8" ht="12.75" customHeight="1" x14ac:dyDescent="0.2">
      <c r="G98" s="66"/>
      <c r="H98" s="67"/>
    </row>
    <row r="99" spans="7:8" ht="12.75" customHeight="1" x14ac:dyDescent="0.2">
      <c r="G99" s="66"/>
      <c r="H99" s="67"/>
    </row>
    <row r="100" spans="7:8" ht="12.75" customHeight="1" x14ac:dyDescent="0.2">
      <c r="G100" s="66"/>
      <c r="H100" s="67"/>
    </row>
    <row r="101" spans="7:8" ht="12.75" customHeight="1" x14ac:dyDescent="0.2">
      <c r="G101" s="66"/>
      <c r="H101" s="67"/>
    </row>
    <row r="102" spans="7:8" ht="12.75" customHeight="1" x14ac:dyDescent="0.2">
      <c r="G102" s="66"/>
      <c r="H102" s="67"/>
    </row>
    <row r="103" spans="7:8" ht="12.75" customHeight="1" x14ac:dyDescent="0.2">
      <c r="G103" s="66"/>
      <c r="H103" s="67"/>
    </row>
    <row r="104" spans="7:8" ht="12.75" customHeight="1" x14ac:dyDescent="0.2">
      <c r="G104" s="66"/>
      <c r="H104" s="67"/>
    </row>
    <row r="105" spans="7:8" ht="12.75" customHeight="1" x14ac:dyDescent="0.2">
      <c r="G105" s="66"/>
      <c r="H105" s="67"/>
    </row>
    <row r="106" spans="7:8" ht="12.75" customHeight="1" x14ac:dyDescent="0.2">
      <c r="G106" s="66"/>
      <c r="H106" s="67"/>
    </row>
    <row r="107" spans="7:8" ht="12.75" customHeight="1" x14ac:dyDescent="0.2">
      <c r="G107" s="66"/>
      <c r="H107" s="67"/>
    </row>
    <row r="108" spans="7:8" ht="12.75" customHeight="1" x14ac:dyDescent="0.2">
      <c r="G108" s="66"/>
      <c r="H108" s="67"/>
    </row>
    <row r="109" spans="7:8" ht="12.75" customHeight="1" x14ac:dyDescent="0.2">
      <c r="G109" s="66"/>
      <c r="H109" s="67"/>
    </row>
    <row r="110" spans="7:8" ht="12.75" customHeight="1" x14ac:dyDescent="0.2">
      <c r="G110" s="66"/>
      <c r="H110" s="67"/>
    </row>
    <row r="111" spans="7:8" ht="12.75" customHeight="1" x14ac:dyDescent="0.2">
      <c r="G111" s="66"/>
      <c r="H111" s="67"/>
    </row>
    <row r="112" spans="7:8" ht="12.75" customHeight="1" x14ac:dyDescent="0.2">
      <c r="G112" s="66"/>
      <c r="H112" s="67"/>
    </row>
    <row r="113" spans="7:8" ht="12.75" customHeight="1" x14ac:dyDescent="0.2">
      <c r="G113" s="66"/>
      <c r="H113" s="67"/>
    </row>
    <row r="114" spans="7:8" ht="12.75" customHeight="1" x14ac:dyDescent="0.2">
      <c r="G114" s="66"/>
      <c r="H114" s="67"/>
    </row>
    <row r="115" spans="7:8" ht="12.75" customHeight="1" x14ac:dyDescent="0.2">
      <c r="G115" s="66"/>
      <c r="H115" s="67"/>
    </row>
    <row r="116" spans="7:8" ht="12.75" customHeight="1" x14ac:dyDescent="0.2">
      <c r="G116" s="66"/>
      <c r="H116" s="67"/>
    </row>
    <row r="117" spans="7:8" ht="12.75" customHeight="1" x14ac:dyDescent="0.2">
      <c r="G117" s="66"/>
      <c r="H117" s="67"/>
    </row>
    <row r="118" spans="7:8" ht="12.75" customHeight="1" x14ac:dyDescent="0.2">
      <c r="G118" s="66"/>
      <c r="H118" s="67"/>
    </row>
    <row r="119" spans="7:8" ht="12.75" customHeight="1" x14ac:dyDescent="0.2">
      <c r="G119" s="66"/>
      <c r="H119" s="67"/>
    </row>
    <row r="120" spans="7:8" ht="12.75" customHeight="1" x14ac:dyDescent="0.2">
      <c r="G120" s="66"/>
      <c r="H120" s="67"/>
    </row>
    <row r="121" spans="7:8" ht="12.75" customHeight="1" x14ac:dyDescent="0.2">
      <c r="G121" s="66"/>
      <c r="H121" s="67"/>
    </row>
    <row r="122" spans="7:8" ht="12.75" customHeight="1" x14ac:dyDescent="0.2">
      <c r="G122" s="66"/>
      <c r="H122" s="67"/>
    </row>
    <row r="123" spans="7:8" ht="12.75" customHeight="1" x14ac:dyDescent="0.2">
      <c r="G123" s="66"/>
      <c r="H123" s="67"/>
    </row>
    <row r="124" spans="7:8" ht="12.75" customHeight="1" x14ac:dyDescent="0.2">
      <c r="G124" s="66"/>
      <c r="H124" s="67"/>
    </row>
    <row r="125" spans="7:8" ht="12.75" customHeight="1" x14ac:dyDescent="0.2">
      <c r="G125" s="66"/>
      <c r="H125" s="67"/>
    </row>
    <row r="126" spans="7:8" ht="12.75" customHeight="1" x14ac:dyDescent="0.2">
      <c r="G126" s="66"/>
      <c r="H126" s="67"/>
    </row>
    <row r="127" spans="7:8" ht="12.75" customHeight="1" x14ac:dyDescent="0.2">
      <c r="G127" s="66"/>
      <c r="H127" s="67"/>
    </row>
    <row r="128" spans="7:8" ht="12.75" customHeight="1" x14ac:dyDescent="0.2">
      <c r="G128" s="66"/>
      <c r="H128" s="67"/>
    </row>
    <row r="129" spans="7:8" ht="12.75" customHeight="1" x14ac:dyDescent="0.2">
      <c r="G129" s="66"/>
      <c r="H129" s="67"/>
    </row>
    <row r="130" spans="7:8" ht="12.75" customHeight="1" x14ac:dyDescent="0.2">
      <c r="G130" s="66"/>
      <c r="H130" s="67"/>
    </row>
    <row r="131" spans="7:8" ht="12.75" customHeight="1" x14ac:dyDescent="0.2">
      <c r="G131" s="66"/>
      <c r="H131" s="67"/>
    </row>
    <row r="132" spans="7:8" ht="12.75" customHeight="1" x14ac:dyDescent="0.2">
      <c r="G132" s="66"/>
      <c r="H132" s="67"/>
    </row>
    <row r="133" spans="7:8" ht="12.75" customHeight="1" x14ac:dyDescent="0.2">
      <c r="G133" s="66"/>
      <c r="H133" s="67"/>
    </row>
    <row r="134" spans="7:8" ht="12.75" customHeight="1" x14ac:dyDescent="0.2">
      <c r="G134" s="66"/>
      <c r="H134" s="67"/>
    </row>
    <row r="135" spans="7:8" ht="12.75" customHeight="1" x14ac:dyDescent="0.2">
      <c r="G135" s="66"/>
      <c r="H135" s="67"/>
    </row>
    <row r="136" spans="7:8" ht="12.75" customHeight="1" x14ac:dyDescent="0.2">
      <c r="G136" s="66"/>
      <c r="H136" s="67"/>
    </row>
    <row r="137" spans="7:8" ht="12.75" customHeight="1" x14ac:dyDescent="0.2">
      <c r="G137" s="66"/>
      <c r="H137" s="67"/>
    </row>
    <row r="138" spans="7:8" ht="12.75" customHeight="1" x14ac:dyDescent="0.2">
      <c r="G138" s="66"/>
      <c r="H138" s="67"/>
    </row>
    <row r="139" spans="7:8" ht="12.75" customHeight="1" x14ac:dyDescent="0.2">
      <c r="G139" s="66"/>
      <c r="H139" s="67"/>
    </row>
    <row r="140" spans="7:8" ht="12.75" customHeight="1" x14ac:dyDescent="0.2">
      <c r="G140" s="66"/>
      <c r="H140" s="67"/>
    </row>
    <row r="141" spans="7:8" ht="12.75" customHeight="1" x14ac:dyDescent="0.2">
      <c r="G141" s="66"/>
      <c r="H141" s="67"/>
    </row>
    <row r="142" spans="7:8" ht="12.75" customHeight="1" x14ac:dyDescent="0.2">
      <c r="G142" s="66"/>
      <c r="H142" s="67"/>
    </row>
    <row r="143" spans="7:8" ht="12.75" customHeight="1" x14ac:dyDescent="0.2">
      <c r="G143" s="66"/>
      <c r="H143" s="67"/>
    </row>
    <row r="144" spans="7:8" ht="12.75" customHeight="1" x14ac:dyDescent="0.2">
      <c r="G144" s="66"/>
      <c r="H144" s="67"/>
    </row>
    <row r="145" spans="7:8" ht="12.75" customHeight="1" x14ac:dyDescent="0.2">
      <c r="G145" s="66"/>
      <c r="H145" s="67"/>
    </row>
    <row r="146" spans="7:8" ht="12.75" customHeight="1" x14ac:dyDescent="0.2">
      <c r="G146" s="66"/>
      <c r="H146" s="67"/>
    </row>
    <row r="147" spans="7:8" ht="12.75" customHeight="1" x14ac:dyDescent="0.2">
      <c r="G147" s="66"/>
      <c r="H147" s="67"/>
    </row>
    <row r="148" spans="7:8" ht="12.75" customHeight="1" x14ac:dyDescent="0.2">
      <c r="G148" s="66"/>
      <c r="H148" s="67"/>
    </row>
    <row r="149" spans="7:8" ht="12.75" customHeight="1" x14ac:dyDescent="0.2">
      <c r="G149" s="66"/>
      <c r="H149" s="67"/>
    </row>
    <row r="150" spans="7:8" ht="12.75" customHeight="1" x14ac:dyDescent="0.2">
      <c r="G150" s="66"/>
      <c r="H150" s="67"/>
    </row>
    <row r="151" spans="7:8" ht="12.75" customHeight="1" x14ac:dyDescent="0.2">
      <c r="G151" s="66"/>
      <c r="H151" s="67"/>
    </row>
    <row r="152" spans="7:8" ht="12.75" customHeight="1" x14ac:dyDescent="0.2">
      <c r="G152" s="66"/>
      <c r="H152" s="67"/>
    </row>
    <row r="153" spans="7:8" ht="12.75" customHeight="1" x14ac:dyDescent="0.2">
      <c r="G153" s="66"/>
      <c r="H153" s="67"/>
    </row>
    <row r="154" spans="7:8" ht="12.75" customHeight="1" x14ac:dyDescent="0.2">
      <c r="G154" s="66"/>
      <c r="H154" s="67"/>
    </row>
    <row r="155" spans="7:8" ht="12.75" customHeight="1" x14ac:dyDescent="0.2">
      <c r="G155" s="66"/>
      <c r="H155" s="67"/>
    </row>
    <row r="156" spans="7:8" ht="12.75" customHeight="1" x14ac:dyDescent="0.2">
      <c r="G156" s="66"/>
      <c r="H156" s="67"/>
    </row>
    <row r="157" spans="7:8" ht="12.75" customHeight="1" x14ac:dyDescent="0.2">
      <c r="G157" s="66"/>
      <c r="H157" s="67"/>
    </row>
    <row r="158" spans="7:8" ht="12.75" customHeight="1" x14ac:dyDescent="0.2">
      <c r="G158" s="66"/>
      <c r="H158" s="67"/>
    </row>
    <row r="159" spans="7:8" ht="12.75" customHeight="1" x14ac:dyDescent="0.2">
      <c r="G159" s="66"/>
      <c r="H159" s="67"/>
    </row>
    <row r="160" spans="7:8" ht="12.75" customHeight="1" x14ac:dyDescent="0.2">
      <c r="G160" s="66"/>
      <c r="H160" s="67"/>
    </row>
    <row r="161" spans="7:8" ht="12.75" customHeight="1" x14ac:dyDescent="0.2">
      <c r="G161" s="66"/>
      <c r="H161" s="67"/>
    </row>
    <row r="162" spans="7:8" ht="12.75" customHeight="1" x14ac:dyDescent="0.2">
      <c r="G162" s="66"/>
      <c r="H162" s="67"/>
    </row>
    <row r="163" spans="7:8" ht="12.75" customHeight="1" x14ac:dyDescent="0.2">
      <c r="G163" s="66"/>
      <c r="H163" s="67"/>
    </row>
    <row r="164" spans="7:8" ht="12.75" customHeight="1" x14ac:dyDescent="0.2">
      <c r="G164" s="66"/>
      <c r="H164" s="67"/>
    </row>
    <row r="165" spans="7:8" ht="12.75" customHeight="1" x14ac:dyDescent="0.2">
      <c r="G165" s="66"/>
      <c r="H165" s="67"/>
    </row>
    <row r="166" spans="7:8" ht="12.75" customHeight="1" x14ac:dyDescent="0.2">
      <c r="G166" s="66"/>
      <c r="H166" s="67"/>
    </row>
    <row r="167" spans="7:8" ht="12.75" customHeight="1" x14ac:dyDescent="0.2">
      <c r="G167" s="66"/>
      <c r="H167" s="67"/>
    </row>
    <row r="168" spans="7:8" ht="12.75" customHeight="1" x14ac:dyDescent="0.2">
      <c r="G168" s="66"/>
      <c r="H168" s="67"/>
    </row>
    <row r="169" spans="7:8" ht="12.75" customHeight="1" x14ac:dyDescent="0.2">
      <c r="G169" s="66"/>
      <c r="H169" s="67"/>
    </row>
    <row r="170" spans="7:8" ht="12.75" customHeight="1" x14ac:dyDescent="0.2">
      <c r="G170" s="66"/>
      <c r="H170" s="67"/>
    </row>
    <row r="171" spans="7:8" ht="12.75" customHeight="1" x14ac:dyDescent="0.2">
      <c r="G171" s="66"/>
      <c r="H171" s="67"/>
    </row>
    <row r="172" spans="7:8" ht="12.75" customHeight="1" x14ac:dyDescent="0.2">
      <c r="G172" s="66"/>
      <c r="H172" s="67"/>
    </row>
    <row r="173" spans="7:8" ht="12.75" customHeight="1" x14ac:dyDescent="0.2">
      <c r="G173" s="66"/>
      <c r="H173" s="67"/>
    </row>
    <row r="174" spans="7:8" ht="12.75" customHeight="1" x14ac:dyDescent="0.2">
      <c r="G174" s="66"/>
      <c r="H174" s="67"/>
    </row>
    <row r="175" spans="7:8" ht="12.75" customHeight="1" x14ac:dyDescent="0.2">
      <c r="G175" s="66"/>
      <c r="H175" s="67"/>
    </row>
    <row r="176" spans="7:8" ht="12.75" customHeight="1" x14ac:dyDescent="0.2">
      <c r="G176" s="66"/>
      <c r="H176" s="67"/>
    </row>
    <row r="177" spans="7:8" ht="12.75" customHeight="1" x14ac:dyDescent="0.2">
      <c r="G177" s="66"/>
      <c r="H177" s="67"/>
    </row>
    <row r="178" spans="7:8" ht="12.75" customHeight="1" x14ac:dyDescent="0.2">
      <c r="G178" s="66"/>
      <c r="H178" s="67"/>
    </row>
    <row r="179" spans="7:8" ht="12.75" customHeight="1" x14ac:dyDescent="0.2">
      <c r="G179" s="66"/>
      <c r="H179" s="67"/>
    </row>
    <row r="180" spans="7:8" ht="12.75" customHeight="1" x14ac:dyDescent="0.2">
      <c r="G180" s="66"/>
      <c r="H180" s="67"/>
    </row>
    <row r="181" spans="7:8" ht="12.75" customHeight="1" x14ac:dyDescent="0.2">
      <c r="G181" s="66"/>
      <c r="H181" s="67"/>
    </row>
    <row r="182" spans="7:8" ht="12.75" customHeight="1" x14ac:dyDescent="0.2">
      <c r="G182" s="66"/>
      <c r="H182" s="67"/>
    </row>
    <row r="183" spans="7:8" ht="12.75" customHeight="1" x14ac:dyDescent="0.2">
      <c r="G183" s="66"/>
      <c r="H183" s="67"/>
    </row>
    <row r="184" spans="7:8" ht="12.75" customHeight="1" x14ac:dyDescent="0.2">
      <c r="G184" s="66"/>
      <c r="H184" s="67"/>
    </row>
    <row r="185" spans="7:8" ht="12.75" customHeight="1" x14ac:dyDescent="0.2">
      <c r="G185" s="66"/>
      <c r="H185" s="67"/>
    </row>
    <row r="186" spans="7:8" ht="12.75" customHeight="1" x14ac:dyDescent="0.2">
      <c r="G186" s="66"/>
      <c r="H186" s="67"/>
    </row>
    <row r="187" spans="7:8" ht="12.75" customHeight="1" x14ac:dyDescent="0.2">
      <c r="G187" s="66"/>
      <c r="H187" s="67"/>
    </row>
    <row r="188" spans="7:8" ht="12.75" customHeight="1" x14ac:dyDescent="0.2">
      <c r="G188" s="66"/>
      <c r="H188" s="67"/>
    </row>
    <row r="189" spans="7:8" ht="12.75" customHeight="1" x14ac:dyDescent="0.2">
      <c r="G189" s="66"/>
      <c r="H189" s="67"/>
    </row>
    <row r="190" spans="7:8" ht="12.75" customHeight="1" x14ac:dyDescent="0.2">
      <c r="G190" s="66"/>
      <c r="H190" s="67"/>
    </row>
    <row r="191" spans="7:8" ht="12.75" customHeight="1" x14ac:dyDescent="0.2">
      <c r="G191" s="66"/>
      <c r="H191" s="67"/>
    </row>
    <row r="192" spans="7:8" ht="12.75" customHeight="1" x14ac:dyDescent="0.2">
      <c r="G192" s="66"/>
      <c r="H192" s="67"/>
    </row>
    <row r="193" spans="7:8" ht="12.75" customHeight="1" x14ac:dyDescent="0.2">
      <c r="G193" s="66"/>
      <c r="H193" s="67"/>
    </row>
    <row r="194" spans="7:8" ht="12.75" customHeight="1" x14ac:dyDescent="0.2">
      <c r="G194" s="66"/>
      <c r="H194" s="67"/>
    </row>
    <row r="195" spans="7:8" ht="12.75" customHeight="1" x14ac:dyDescent="0.2">
      <c r="G195" s="66"/>
      <c r="H195" s="67"/>
    </row>
    <row r="196" spans="7:8" ht="12.75" customHeight="1" x14ac:dyDescent="0.2">
      <c r="G196" s="66"/>
      <c r="H196" s="67"/>
    </row>
    <row r="197" spans="7:8" ht="12.75" customHeight="1" x14ac:dyDescent="0.2">
      <c r="G197" s="66"/>
      <c r="H197" s="67"/>
    </row>
    <row r="198" spans="7:8" ht="12.75" customHeight="1" x14ac:dyDescent="0.2">
      <c r="G198" s="66"/>
      <c r="H198" s="67"/>
    </row>
    <row r="199" spans="7:8" ht="12.75" customHeight="1" x14ac:dyDescent="0.2">
      <c r="G199" s="66"/>
      <c r="H199" s="67"/>
    </row>
    <row r="200" spans="7:8" ht="12.75" customHeight="1" x14ac:dyDescent="0.2">
      <c r="G200" s="66"/>
      <c r="H200" s="67"/>
    </row>
    <row r="201" spans="7:8" ht="12.75" customHeight="1" x14ac:dyDescent="0.2">
      <c r="G201" s="66"/>
      <c r="H201" s="67"/>
    </row>
    <row r="202" spans="7:8" ht="12.75" customHeight="1" x14ac:dyDescent="0.2">
      <c r="G202" s="66"/>
      <c r="H202" s="67"/>
    </row>
    <row r="203" spans="7:8" ht="12.75" customHeight="1" x14ac:dyDescent="0.2">
      <c r="G203" s="66"/>
      <c r="H203" s="67"/>
    </row>
    <row r="204" spans="7:8" ht="12.75" customHeight="1" x14ac:dyDescent="0.2">
      <c r="G204" s="66"/>
      <c r="H204" s="67"/>
    </row>
    <row r="205" spans="7:8" ht="12.75" customHeight="1" x14ac:dyDescent="0.2">
      <c r="G205" s="66"/>
      <c r="H205" s="67"/>
    </row>
    <row r="206" spans="7:8" ht="12.75" customHeight="1" x14ac:dyDescent="0.2">
      <c r="G206" s="66"/>
      <c r="H206" s="67"/>
    </row>
    <row r="207" spans="7:8" ht="12.75" customHeight="1" x14ac:dyDescent="0.2">
      <c r="G207" s="66"/>
      <c r="H207" s="67"/>
    </row>
    <row r="208" spans="7:8" ht="12.75" customHeight="1" x14ac:dyDescent="0.2">
      <c r="G208" s="66"/>
      <c r="H208" s="67"/>
    </row>
    <row r="209" spans="7:8" ht="12.75" customHeight="1" x14ac:dyDescent="0.2">
      <c r="G209" s="66"/>
      <c r="H209" s="67"/>
    </row>
    <row r="210" spans="7:8" ht="12.75" customHeight="1" x14ac:dyDescent="0.2">
      <c r="G210" s="66"/>
      <c r="H210" s="67"/>
    </row>
    <row r="211" spans="7:8" ht="12.75" customHeight="1" x14ac:dyDescent="0.2">
      <c r="G211" s="66"/>
      <c r="H211" s="67"/>
    </row>
    <row r="212" spans="7:8" ht="12.75" customHeight="1" x14ac:dyDescent="0.2">
      <c r="G212" s="66"/>
      <c r="H212" s="67"/>
    </row>
    <row r="213" spans="7:8" ht="12.75" customHeight="1" x14ac:dyDescent="0.2">
      <c r="G213" s="66"/>
      <c r="H213" s="67"/>
    </row>
    <row r="214" spans="7:8" ht="12.75" customHeight="1" x14ac:dyDescent="0.2">
      <c r="G214" s="66"/>
      <c r="H214" s="67"/>
    </row>
    <row r="215" spans="7:8" ht="12.75" customHeight="1" x14ac:dyDescent="0.2">
      <c r="G215" s="66"/>
      <c r="H215" s="67"/>
    </row>
    <row r="216" spans="7:8" ht="12.75" customHeight="1" x14ac:dyDescent="0.2">
      <c r="G216" s="66"/>
      <c r="H216" s="67"/>
    </row>
    <row r="217" spans="7:8" ht="12.75" customHeight="1" x14ac:dyDescent="0.2">
      <c r="G217" s="66"/>
      <c r="H217" s="67"/>
    </row>
    <row r="218" spans="7:8" ht="12.75" customHeight="1" x14ac:dyDescent="0.2">
      <c r="G218" s="66"/>
      <c r="H218" s="67"/>
    </row>
    <row r="219" spans="7:8" ht="12.75" customHeight="1" x14ac:dyDescent="0.2">
      <c r="G219" s="66"/>
      <c r="H219" s="67"/>
    </row>
    <row r="220" spans="7:8" ht="12.75" customHeight="1" x14ac:dyDescent="0.2">
      <c r="G220" s="66"/>
      <c r="H220" s="67"/>
    </row>
    <row r="221" spans="7:8" ht="12.75" customHeight="1" x14ac:dyDescent="0.2">
      <c r="G221" s="66"/>
      <c r="H221" s="67"/>
    </row>
    <row r="222" spans="7:8" ht="12.75" customHeight="1" x14ac:dyDescent="0.2">
      <c r="G222" s="66"/>
      <c r="H222" s="67"/>
    </row>
    <row r="223" spans="7:8" ht="12.75" customHeight="1" x14ac:dyDescent="0.2">
      <c r="G223" s="66"/>
      <c r="H223" s="67"/>
    </row>
    <row r="224" spans="7:8" ht="12.75" customHeight="1" x14ac:dyDescent="0.2">
      <c r="G224" s="66"/>
      <c r="H224" s="67"/>
    </row>
    <row r="225" spans="7:8" ht="12.75" customHeight="1" x14ac:dyDescent="0.2">
      <c r="G225" s="66"/>
      <c r="H225" s="67"/>
    </row>
    <row r="226" spans="7:8" ht="12.75" customHeight="1" x14ac:dyDescent="0.2">
      <c r="G226" s="66"/>
      <c r="H226" s="67"/>
    </row>
    <row r="227" spans="7:8" ht="12.75" customHeight="1" x14ac:dyDescent="0.2">
      <c r="G227" s="66"/>
      <c r="H227" s="67"/>
    </row>
    <row r="228" spans="7:8" ht="12.75" customHeight="1" x14ac:dyDescent="0.2">
      <c r="G228" s="66"/>
      <c r="H228" s="67"/>
    </row>
    <row r="229" spans="7:8" ht="12.75" customHeight="1" x14ac:dyDescent="0.2">
      <c r="G229" s="66"/>
      <c r="H229" s="67"/>
    </row>
    <row r="230" spans="7:8" ht="12.75" customHeight="1" x14ac:dyDescent="0.2">
      <c r="G230" s="66"/>
      <c r="H230" s="67"/>
    </row>
    <row r="231" spans="7:8" ht="12.75" customHeight="1" x14ac:dyDescent="0.2">
      <c r="G231" s="66"/>
      <c r="H231" s="67"/>
    </row>
    <row r="232" spans="7:8" ht="12.75" customHeight="1" x14ac:dyDescent="0.2">
      <c r="G232" s="66"/>
      <c r="H232" s="67"/>
    </row>
    <row r="233" spans="7:8" ht="12.75" customHeight="1" x14ac:dyDescent="0.2">
      <c r="G233" s="66"/>
      <c r="H233" s="67"/>
    </row>
    <row r="234" spans="7:8" ht="12.75" customHeight="1" x14ac:dyDescent="0.2">
      <c r="G234" s="66"/>
      <c r="H234" s="67"/>
    </row>
    <row r="235" spans="7:8" ht="12.75" customHeight="1" x14ac:dyDescent="0.2">
      <c r="G235" s="66"/>
      <c r="H235" s="67"/>
    </row>
    <row r="236" spans="7:8" ht="12.75" customHeight="1" x14ac:dyDescent="0.2">
      <c r="G236" s="66"/>
      <c r="H236" s="67"/>
    </row>
    <row r="237" spans="7:8" ht="12.75" customHeight="1" x14ac:dyDescent="0.2">
      <c r="G237" s="66"/>
      <c r="H237" s="67"/>
    </row>
    <row r="238" spans="7:8" ht="12.75" customHeight="1" x14ac:dyDescent="0.2">
      <c r="G238" s="66"/>
      <c r="H238" s="67"/>
    </row>
    <row r="239" spans="7:8" ht="12.75" customHeight="1" x14ac:dyDescent="0.2">
      <c r="G239" s="66"/>
      <c r="H239" s="67"/>
    </row>
    <row r="240" spans="7:8" ht="12.75" customHeight="1" x14ac:dyDescent="0.2">
      <c r="G240" s="66"/>
      <c r="H240" s="67"/>
    </row>
    <row r="241" spans="7:8" ht="12.75" customHeight="1" x14ac:dyDescent="0.2">
      <c r="G241" s="66"/>
      <c r="H241" s="67"/>
    </row>
    <row r="242" spans="7:8" ht="12.75" customHeight="1" x14ac:dyDescent="0.2">
      <c r="G242" s="66"/>
      <c r="H242" s="67"/>
    </row>
    <row r="243" spans="7:8" ht="12.75" customHeight="1" x14ac:dyDescent="0.2">
      <c r="G243" s="66"/>
      <c r="H243" s="67"/>
    </row>
    <row r="244" spans="7:8" ht="12.75" customHeight="1" x14ac:dyDescent="0.2">
      <c r="G244" s="66"/>
      <c r="H244" s="67"/>
    </row>
    <row r="245" spans="7:8" ht="12.75" customHeight="1" x14ac:dyDescent="0.2">
      <c r="G245" s="66"/>
      <c r="H245" s="67"/>
    </row>
    <row r="246" spans="7:8" ht="12.75" customHeight="1" x14ac:dyDescent="0.2">
      <c r="G246" s="66"/>
      <c r="H246" s="67"/>
    </row>
    <row r="247" spans="7:8" ht="12.75" customHeight="1" x14ac:dyDescent="0.2">
      <c r="G247" s="66"/>
      <c r="H247" s="67"/>
    </row>
    <row r="248" spans="7:8" ht="12.75" customHeight="1" x14ac:dyDescent="0.2">
      <c r="G248" s="66"/>
      <c r="H248" s="67"/>
    </row>
    <row r="249" spans="7:8" ht="12.75" customHeight="1" x14ac:dyDescent="0.2">
      <c r="G249" s="66"/>
      <c r="H249" s="67"/>
    </row>
    <row r="250" spans="7:8" ht="12.75" customHeight="1" x14ac:dyDescent="0.2">
      <c r="G250" s="66"/>
      <c r="H250" s="67"/>
    </row>
    <row r="251" spans="7:8" ht="12.75" customHeight="1" x14ac:dyDescent="0.2">
      <c r="G251" s="66"/>
      <c r="H251" s="67"/>
    </row>
    <row r="252" spans="7:8" ht="12.75" customHeight="1" x14ac:dyDescent="0.2">
      <c r="G252" s="66"/>
      <c r="H252" s="67"/>
    </row>
    <row r="253" spans="7:8" ht="12.75" customHeight="1" x14ac:dyDescent="0.2">
      <c r="G253" s="66"/>
      <c r="H253" s="67"/>
    </row>
    <row r="254" spans="7:8" ht="12.75" customHeight="1" x14ac:dyDescent="0.2">
      <c r="G254" s="66"/>
      <c r="H254" s="67"/>
    </row>
    <row r="255" spans="7:8" ht="12.75" customHeight="1" x14ac:dyDescent="0.2">
      <c r="G255" s="66"/>
      <c r="H255" s="67"/>
    </row>
    <row r="256" spans="7:8" ht="12.75" customHeight="1" x14ac:dyDescent="0.2">
      <c r="G256" s="66"/>
      <c r="H256" s="67"/>
    </row>
    <row r="257" spans="7:8" ht="12.75" customHeight="1" x14ac:dyDescent="0.2">
      <c r="G257" s="66"/>
      <c r="H257" s="67"/>
    </row>
    <row r="258" spans="7:8" ht="12.75" customHeight="1" x14ac:dyDescent="0.2">
      <c r="G258" s="66"/>
      <c r="H258" s="67"/>
    </row>
    <row r="259" spans="7:8" ht="12.75" customHeight="1" x14ac:dyDescent="0.2">
      <c r="G259" s="66"/>
      <c r="H259" s="67"/>
    </row>
    <row r="260" spans="7:8" ht="12.75" customHeight="1" x14ac:dyDescent="0.2">
      <c r="G260" s="66"/>
      <c r="H260" s="67"/>
    </row>
    <row r="261" spans="7:8" ht="12.75" customHeight="1" x14ac:dyDescent="0.2">
      <c r="G261" s="66"/>
      <c r="H261" s="67"/>
    </row>
    <row r="262" spans="7:8" ht="12.75" customHeight="1" x14ac:dyDescent="0.2">
      <c r="G262" s="66"/>
      <c r="H262" s="67"/>
    </row>
    <row r="263" spans="7:8" ht="12.75" customHeight="1" x14ac:dyDescent="0.2">
      <c r="G263" s="66"/>
      <c r="H263" s="67"/>
    </row>
    <row r="264" spans="7:8" ht="12.75" customHeight="1" x14ac:dyDescent="0.2">
      <c r="G264" s="66"/>
      <c r="H264" s="67"/>
    </row>
    <row r="265" spans="7:8" ht="12.75" customHeight="1" x14ac:dyDescent="0.2">
      <c r="G265" s="66"/>
      <c r="H265" s="67"/>
    </row>
    <row r="266" spans="7:8" ht="12.75" customHeight="1" x14ac:dyDescent="0.2">
      <c r="G266" s="66"/>
      <c r="H266" s="67"/>
    </row>
    <row r="267" spans="7:8" ht="12.75" customHeight="1" x14ac:dyDescent="0.2">
      <c r="G267" s="66"/>
      <c r="H267" s="67"/>
    </row>
    <row r="268" spans="7:8" ht="12.75" customHeight="1" x14ac:dyDescent="0.2">
      <c r="G268" s="66"/>
      <c r="H268" s="67"/>
    </row>
    <row r="269" spans="7:8" ht="12.75" customHeight="1" x14ac:dyDescent="0.2">
      <c r="G269" s="66"/>
      <c r="H269" s="67"/>
    </row>
    <row r="270" spans="7:8" ht="12.75" customHeight="1" x14ac:dyDescent="0.2">
      <c r="G270" s="66"/>
      <c r="H270" s="67"/>
    </row>
    <row r="271" spans="7:8" ht="12.75" customHeight="1" x14ac:dyDescent="0.2">
      <c r="G271" s="66"/>
      <c r="H271" s="67"/>
    </row>
    <row r="272" spans="7:8" ht="12.75" customHeight="1" x14ac:dyDescent="0.2">
      <c r="G272" s="66"/>
      <c r="H272" s="67"/>
    </row>
    <row r="273" spans="7:8" ht="12.75" customHeight="1" x14ac:dyDescent="0.2">
      <c r="G273" s="66"/>
      <c r="H273" s="67"/>
    </row>
    <row r="274" spans="7:8" ht="12.75" customHeight="1" x14ac:dyDescent="0.2">
      <c r="G274" s="66"/>
      <c r="H274" s="67"/>
    </row>
    <row r="275" spans="7:8" ht="12.75" customHeight="1" x14ac:dyDescent="0.2">
      <c r="G275" s="66"/>
      <c r="H275" s="67"/>
    </row>
    <row r="276" spans="7:8" ht="12.75" customHeight="1" x14ac:dyDescent="0.2">
      <c r="G276" s="66"/>
      <c r="H276" s="67"/>
    </row>
    <row r="277" spans="7:8" ht="12.75" customHeight="1" x14ac:dyDescent="0.2">
      <c r="G277" s="66"/>
      <c r="H277" s="67"/>
    </row>
    <row r="278" spans="7:8" ht="12.75" customHeight="1" x14ac:dyDescent="0.2">
      <c r="G278" s="66"/>
      <c r="H278" s="67"/>
    </row>
    <row r="279" spans="7:8" ht="12.75" customHeight="1" x14ac:dyDescent="0.2">
      <c r="G279" s="66"/>
      <c r="H279" s="67"/>
    </row>
    <row r="280" spans="7:8" ht="12.75" customHeight="1" x14ac:dyDescent="0.2">
      <c r="G280" s="66"/>
      <c r="H280" s="67"/>
    </row>
    <row r="281" spans="7:8" ht="12.75" customHeight="1" x14ac:dyDescent="0.2">
      <c r="G281" s="66"/>
      <c r="H281" s="67"/>
    </row>
    <row r="282" spans="7:8" ht="12.75" customHeight="1" x14ac:dyDescent="0.2">
      <c r="G282" s="66"/>
      <c r="H282" s="67"/>
    </row>
    <row r="283" spans="7:8" ht="12.75" customHeight="1" x14ac:dyDescent="0.2">
      <c r="G283" s="66"/>
      <c r="H283" s="67"/>
    </row>
    <row r="284" spans="7:8" ht="12.75" customHeight="1" x14ac:dyDescent="0.2">
      <c r="G284" s="66"/>
      <c r="H284" s="67"/>
    </row>
    <row r="285" spans="7:8" ht="12.75" customHeight="1" x14ac:dyDescent="0.2">
      <c r="G285" s="66"/>
      <c r="H285" s="67"/>
    </row>
    <row r="286" spans="7:8" ht="12.75" customHeight="1" x14ac:dyDescent="0.2">
      <c r="G286" s="66"/>
      <c r="H286" s="67"/>
    </row>
    <row r="287" spans="7:8" ht="12.75" customHeight="1" x14ac:dyDescent="0.2">
      <c r="G287" s="66"/>
      <c r="H287" s="67"/>
    </row>
    <row r="288" spans="7:8" ht="12.75" customHeight="1" x14ac:dyDescent="0.2">
      <c r="G288" s="66"/>
      <c r="H288" s="67"/>
    </row>
    <row r="289" spans="7:8" ht="12.75" customHeight="1" x14ac:dyDescent="0.2">
      <c r="G289" s="66"/>
      <c r="H289" s="67"/>
    </row>
    <row r="290" spans="7:8" ht="12.75" customHeight="1" x14ac:dyDescent="0.2">
      <c r="G290" s="66"/>
      <c r="H290" s="67"/>
    </row>
    <row r="291" spans="7:8" ht="12.75" customHeight="1" x14ac:dyDescent="0.2">
      <c r="G291" s="66"/>
      <c r="H291" s="67"/>
    </row>
    <row r="292" spans="7:8" ht="12.75" customHeight="1" x14ac:dyDescent="0.2">
      <c r="G292" s="66"/>
      <c r="H292" s="67"/>
    </row>
    <row r="293" spans="7:8" ht="12.75" customHeight="1" x14ac:dyDescent="0.2">
      <c r="G293" s="66"/>
      <c r="H293" s="67"/>
    </row>
    <row r="294" spans="7:8" ht="12.75" customHeight="1" x14ac:dyDescent="0.2">
      <c r="G294" s="66"/>
      <c r="H294" s="67"/>
    </row>
    <row r="295" spans="7:8" ht="12.75" customHeight="1" x14ac:dyDescent="0.2">
      <c r="G295" s="66"/>
      <c r="H295" s="67"/>
    </row>
    <row r="296" spans="7:8" ht="12.75" customHeight="1" x14ac:dyDescent="0.2">
      <c r="G296" s="66"/>
      <c r="H296" s="67"/>
    </row>
    <row r="297" spans="7:8" ht="12.75" customHeight="1" x14ac:dyDescent="0.2">
      <c r="G297" s="66"/>
      <c r="H297" s="67"/>
    </row>
    <row r="298" spans="7:8" ht="12.75" customHeight="1" x14ac:dyDescent="0.2">
      <c r="G298" s="66"/>
      <c r="H298" s="67"/>
    </row>
    <row r="299" spans="7:8" ht="12.75" customHeight="1" x14ac:dyDescent="0.2">
      <c r="G299" s="66"/>
      <c r="H299" s="67"/>
    </row>
    <row r="300" spans="7:8" ht="12.75" customHeight="1" x14ac:dyDescent="0.2">
      <c r="G300" s="66"/>
      <c r="H300" s="67"/>
    </row>
    <row r="301" spans="7:8" ht="12.75" customHeight="1" x14ac:dyDescent="0.2">
      <c r="G301" s="66"/>
      <c r="H301" s="67"/>
    </row>
    <row r="302" spans="7:8" ht="12.75" customHeight="1" x14ac:dyDescent="0.2">
      <c r="G302" s="66"/>
      <c r="H302" s="67"/>
    </row>
    <row r="303" spans="7:8" ht="12.75" customHeight="1" x14ac:dyDescent="0.2">
      <c r="G303" s="66"/>
      <c r="H303" s="67"/>
    </row>
    <row r="304" spans="7:8" ht="12.75" customHeight="1" x14ac:dyDescent="0.2">
      <c r="G304" s="66"/>
      <c r="H304" s="67"/>
    </row>
    <row r="305" spans="7:8" ht="12.75" customHeight="1" x14ac:dyDescent="0.2">
      <c r="G305" s="66"/>
      <c r="H305" s="67"/>
    </row>
    <row r="306" spans="7:8" ht="12.75" customHeight="1" x14ac:dyDescent="0.2">
      <c r="G306" s="66"/>
      <c r="H306" s="67"/>
    </row>
    <row r="307" spans="7:8" ht="12.75" customHeight="1" x14ac:dyDescent="0.2">
      <c r="G307" s="66"/>
      <c r="H307" s="67"/>
    </row>
    <row r="308" spans="7:8" ht="12.75" customHeight="1" x14ac:dyDescent="0.2">
      <c r="G308" s="66"/>
      <c r="H308" s="67"/>
    </row>
    <row r="309" spans="7:8" ht="12.75" customHeight="1" x14ac:dyDescent="0.2">
      <c r="G309" s="66"/>
      <c r="H309" s="67"/>
    </row>
    <row r="310" spans="7:8" ht="12.75" customHeight="1" x14ac:dyDescent="0.2">
      <c r="G310" s="66"/>
      <c r="H310" s="67"/>
    </row>
    <row r="311" spans="7:8" ht="12.75" customHeight="1" x14ac:dyDescent="0.2">
      <c r="G311" s="66"/>
      <c r="H311" s="67"/>
    </row>
    <row r="312" spans="7:8" ht="12.75" customHeight="1" x14ac:dyDescent="0.2">
      <c r="G312" s="66"/>
      <c r="H312" s="67"/>
    </row>
    <row r="313" spans="7:8" ht="12.75" customHeight="1" x14ac:dyDescent="0.2">
      <c r="G313" s="66"/>
      <c r="H313" s="67"/>
    </row>
    <row r="314" spans="7:8" ht="12.75" customHeight="1" x14ac:dyDescent="0.2">
      <c r="G314" s="66"/>
      <c r="H314" s="67"/>
    </row>
    <row r="315" spans="7:8" ht="12.75" customHeight="1" x14ac:dyDescent="0.2">
      <c r="G315" s="66"/>
      <c r="H315" s="67"/>
    </row>
    <row r="316" spans="7:8" ht="12.75" customHeight="1" x14ac:dyDescent="0.2">
      <c r="G316" s="66"/>
      <c r="H316" s="67"/>
    </row>
    <row r="317" spans="7:8" ht="12.75" customHeight="1" x14ac:dyDescent="0.2">
      <c r="G317" s="66"/>
      <c r="H317" s="67"/>
    </row>
    <row r="318" spans="7:8" ht="12.75" customHeight="1" x14ac:dyDescent="0.2">
      <c r="G318" s="66"/>
      <c r="H318" s="67"/>
    </row>
    <row r="319" spans="7:8" ht="12.75" customHeight="1" x14ac:dyDescent="0.2">
      <c r="G319" s="66"/>
      <c r="H319" s="67"/>
    </row>
    <row r="320" spans="7:8" ht="12.75" customHeight="1" x14ac:dyDescent="0.2">
      <c r="G320" s="66"/>
      <c r="H320" s="67"/>
    </row>
    <row r="321" spans="7:8" ht="12.75" customHeight="1" x14ac:dyDescent="0.2">
      <c r="G321" s="66"/>
      <c r="H321" s="67"/>
    </row>
    <row r="322" spans="7:8" ht="12.75" customHeight="1" x14ac:dyDescent="0.2">
      <c r="G322" s="66"/>
      <c r="H322" s="67"/>
    </row>
    <row r="323" spans="7:8" ht="12.75" customHeight="1" x14ac:dyDescent="0.2">
      <c r="G323" s="66"/>
      <c r="H323" s="67"/>
    </row>
    <row r="324" spans="7:8" ht="12.75" customHeight="1" x14ac:dyDescent="0.2">
      <c r="G324" s="66"/>
      <c r="H324" s="67"/>
    </row>
    <row r="325" spans="7:8" ht="12.75" customHeight="1" x14ac:dyDescent="0.2">
      <c r="G325" s="66"/>
      <c r="H325" s="67"/>
    </row>
    <row r="326" spans="7:8" ht="12.75" customHeight="1" x14ac:dyDescent="0.2">
      <c r="G326" s="66"/>
      <c r="H326" s="67"/>
    </row>
    <row r="327" spans="7:8" ht="12.75" customHeight="1" x14ac:dyDescent="0.2">
      <c r="G327" s="66"/>
      <c r="H327" s="67"/>
    </row>
    <row r="328" spans="7:8" ht="12.75" customHeight="1" x14ac:dyDescent="0.2">
      <c r="G328" s="66"/>
      <c r="H328" s="67"/>
    </row>
    <row r="329" spans="7:8" ht="12.75" customHeight="1" x14ac:dyDescent="0.2">
      <c r="G329" s="66"/>
      <c r="H329" s="67"/>
    </row>
    <row r="330" spans="7:8" ht="12.75" customHeight="1" x14ac:dyDescent="0.2">
      <c r="G330" s="66"/>
      <c r="H330" s="67"/>
    </row>
    <row r="331" spans="7:8" ht="12.75" customHeight="1" x14ac:dyDescent="0.2">
      <c r="G331" s="66"/>
      <c r="H331" s="67"/>
    </row>
    <row r="332" spans="7:8" ht="12.75" customHeight="1" x14ac:dyDescent="0.2">
      <c r="G332" s="66"/>
      <c r="H332" s="67"/>
    </row>
    <row r="333" spans="7:8" ht="12.75" customHeight="1" x14ac:dyDescent="0.2">
      <c r="G333" s="66"/>
      <c r="H333" s="67"/>
    </row>
    <row r="334" spans="7:8" ht="12.75" customHeight="1" x14ac:dyDescent="0.2">
      <c r="G334" s="66"/>
      <c r="H334" s="67"/>
    </row>
    <row r="335" spans="7:8" ht="12.75" customHeight="1" x14ac:dyDescent="0.2">
      <c r="G335" s="66"/>
      <c r="H335" s="67"/>
    </row>
    <row r="336" spans="7:8" ht="12.75" customHeight="1" x14ac:dyDescent="0.2">
      <c r="G336" s="66"/>
      <c r="H336" s="67"/>
    </row>
    <row r="337" spans="7:8" ht="12.75" customHeight="1" x14ac:dyDescent="0.2">
      <c r="G337" s="66"/>
      <c r="H337" s="67"/>
    </row>
    <row r="338" spans="7:8" ht="12.75" customHeight="1" x14ac:dyDescent="0.2">
      <c r="G338" s="66"/>
      <c r="H338" s="67"/>
    </row>
    <row r="339" spans="7:8" ht="12.75" customHeight="1" x14ac:dyDescent="0.2">
      <c r="G339" s="66"/>
      <c r="H339" s="67"/>
    </row>
    <row r="340" spans="7:8" ht="12.75" customHeight="1" x14ac:dyDescent="0.2">
      <c r="G340" s="66"/>
      <c r="H340" s="67"/>
    </row>
    <row r="341" spans="7:8" ht="12.75" customHeight="1" x14ac:dyDescent="0.2">
      <c r="G341" s="66"/>
      <c r="H341" s="67"/>
    </row>
    <row r="342" spans="7:8" ht="12.75" customHeight="1" x14ac:dyDescent="0.2">
      <c r="G342" s="66"/>
      <c r="H342" s="67"/>
    </row>
    <row r="343" spans="7:8" ht="12.75" customHeight="1" x14ac:dyDescent="0.2">
      <c r="G343" s="66"/>
      <c r="H343" s="67"/>
    </row>
    <row r="344" spans="7:8" ht="12.75" customHeight="1" x14ac:dyDescent="0.2">
      <c r="G344" s="66"/>
      <c r="H344" s="67"/>
    </row>
    <row r="345" spans="7:8" ht="12.75" customHeight="1" x14ac:dyDescent="0.2">
      <c r="G345" s="66"/>
      <c r="H345" s="67"/>
    </row>
    <row r="346" spans="7:8" ht="12.75" customHeight="1" x14ac:dyDescent="0.2">
      <c r="G346" s="66"/>
      <c r="H346" s="67"/>
    </row>
    <row r="347" spans="7:8" ht="12.75" customHeight="1" x14ac:dyDescent="0.2">
      <c r="G347" s="66"/>
      <c r="H347" s="67"/>
    </row>
    <row r="348" spans="7:8" ht="12.75" customHeight="1" x14ac:dyDescent="0.2">
      <c r="G348" s="66"/>
      <c r="H348" s="67"/>
    </row>
    <row r="349" spans="7:8" ht="12.75" customHeight="1" x14ac:dyDescent="0.2">
      <c r="G349" s="66"/>
      <c r="H349" s="67"/>
    </row>
    <row r="350" spans="7:8" ht="12.75" customHeight="1" x14ac:dyDescent="0.2">
      <c r="G350" s="66"/>
      <c r="H350" s="67"/>
    </row>
    <row r="351" spans="7:8" ht="12.75" customHeight="1" x14ac:dyDescent="0.2">
      <c r="G351" s="66"/>
      <c r="H351" s="67"/>
    </row>
    <row r="352" spans="7:8" ht="12.75" customHeight="1" x14ac:dyDescent="0.2">
      <c r="G352" s="66"/>
      <c r="H352" s="67"/>
    </row>
    <row r="353" spans="7:8" ht="12.75" customHeight="1" x14ac:dyDescent="0.2">
      <c r="G353" s="66"/>
      <c r="H353" s="67"/>
    </row>
    <row r="354" spans="7:8" ht="12.75" customHeight="1" x14ac:dyDescent="0.2">
      <c r="G354" s="66"/>
      <c r="H354" s="67"/>
    </row>
    <row r="355" spans="7:8" ht="12.75" customHeight="1" x14ac:dyDescent="0.2">
      <c r="G355" s="66"/>
      <c r="H355" s="67"/>
    </row>
    <row r="356" spans="7:8" ht="12.75" customHeight="1" x14ac:dyDescent="0.2">
      <c r="G356" s="66"/>
      <c r="H356" s="67"/>
    </row>
    <row r="357" spans="7:8" ht="12.75" customHeight="1" x14ac:dyDescent="0.2">
      <c r="G357" s="66"/>
      <c r="H357" s="67"/>
    </row>
    <row r="358" spans="7:8" ht="12.75" customHeight="1" x14ac:dyDescent="0.2">
      <c r="G358" s="66"/>
      <c r="H358" s="67"/>
    </row>
    <row r="359" spans="7:8" ht="12.75" customHeight="1" x14ac:dyDescent="0.2">
      <c r="G359" s="66"/>
      <c r="H359" s="67"/>
    </row>
    <row r="360" spans="7:8" ht="12.75" customHeight="1" x14ac:dyDescent="0.2">
      <c r="G360" s="66"/>
      <c r="H360" s="67"/>
    </row>
    <row r="361" spans="7:8" ht="12.75" customHeight="1" x14ac:dyDescent="0.2">
      <c r="G361" s="66"/>
      <c r="H361" s="67"/>
    </row>
    <row r="362" spans="7:8" ht="12.75" customHeight="1" x14ac:dyDescent="0.2">
      <c r="G362" s="66"/>
      <c r="H362" s="67"/>
    </row>
    <row r="363" spans="7:8" ht="12.75" customHeight="1" x14ac:dyDescent="0.2">
      <c r="G363" s="66"/>
      <c r="H363" s="67"/>
    </row>
    <row r="364" spans="7:8" ht="12.75" customHeight="1" x14ac:dyDescent="0.2">
      <c r="G364" s="66"/>
      <c r="H364" s="67"/>
    </row>
    <row r="365" spans="7:8" ht="12.75" customHeight="1" x14ac:dyDescent="0.2">
      <c r="G365" s="66"/>
      <c r="H365" s="67"/>
    </row>
    <row r="366" spans="7:8" ht="12.75" customHeight="1" x14ac:dyDescent="0.2">
      <c r="G366" s="66"/>
      <c r="H366" s="67"/>
    </row>
    <row r="367" spans="7:8" ht="12.75" customHeight="1" x14ac:dyDescent="0.2">
      <c r="G367" s="66"/>
      <c r="H367" s="67"/>
    </row>
    <row r="368" spans="7:8" ht="12.75" customHeight="1" x14ac:dyDescent="0.2">
      <c r="G368" s="66"/>
      <c r="H368" s="67"/>
    </row>
    <row r="369" spans="7:8" ht="12.75" customHeight="1" x14ac:dyDescent="0.2">
      <c r="G369" s="66"/>
      <c r="H369" s="67"/>
    </row>
    <row r="370" spans="7:8" ht="12.75" customHeight="1" x14ac:dyDescent="0.2">
      <c r="G370" s="66"/>
      <c r="H370" s="67"/>
    </row>
    <row r="371" spans="7:8" ht="12.75" customHeight="1" x14ac:dyDescent="0.2">
      <c r="G371" s="66"/>
      <c r="H371" s="67"/>
    </row>
    <row r="372" spans="7:8" ht="12.75" customHeight="1" x14ac:dyDescent="0.2">
      <c r="G372" s="66"/>
      <c r="H372" s="67"/>
    </row>
    <row r="373" spans="7:8" ht="12.75" customHeight="1" x14ac:dyDescent="0.2">
      <c r="G373" s="66"/>
      <c r="H373" s="67"/>
    </row>
    <row r="374" spans="7:8" ht="12.75" customHeight="1" x14ac:dyDescent="0.2">
      <c r="G374" s="66"/>
      <c r="H374" s="67"/>
    </row>
    <row r="375" spans="7:8" ht="12.75" customHeight="1" x14ac:dyDescent="0.2">
      <c r="G375" s="66"/>
      <c r="H375" s="67"/>
    </row>
    <row r="376" spans="7:8" ht="12.75" customHeight="1" x14ac:dyDescent="0.2">
      <c r="G376" s="66"/>
      <c r="H376" s="67"/>
    </row>
    <row r="377" spans="7:8" ht="12.75" customHeight="1" x14ac:dyDescent="0.2">
      <c r="G377" s="66"/>
      <c r="H377" s="67"/>
    </row>
    <row r="378" spans="7:8" ht="12.75" customHeight="1" x14ac:dyDescent="0.2">
      <c r="G378" s="66"/>
      <c r="H378" s="67"/>
    </row>
    <row r="379" spans="7:8" ht="12.75" customHeight="1" x14ac:dyDescent="0.2">
      <c r="G379" s="66"/>
      <c r="H379" s="67"/>
    </row>
    <row r="380" spans="7:8" ht="12.75" customHeight="1" x14ac:dyDescent="0.2">
      <c r="G380" s="66"/>
      <c r="H380" s="67"/>
    </row>
    <row r="381" spans="7:8" ht="12.75" customHeight="1" x14ac:dyDescent="0.2">
      <c r="G381" s="66"/>
      <c r="H381" s="67"/>
    </row>
    <row r="382" spans="7:8" ht="12.75" customHeight="1" x14ac:dyDescent="0.2">
      <c r="G382" s="66"/>
      <c r="H382" s="67"/>
    </row>
    <row r="383" spans="7:8" ht="12.75" customHeight="1" x14ac:dyDescent="0.2">
      <c r="G383" s="66"/>
      <c r="H383" s="67"/>
    </row>
    <row r="384" spans="7:8" ht="12.75" customHeight="1" x14ac:dyDescent="0.2">
      <c r="G384" s="66"/>
      <c r="H384" s="67"/>
    </row>
    <row r="385" spans="7:8" ht="12.75" customHeight="1" x14ac:dyDescent="0.2">
      <c r="G385" s="66"/>
      <c r="H385" s="67"/>
    </row>
    <row r="386" spans="7:8" ht="12.75" customHeight="1" x14ac:dyDescent="0.2">
      <c r="G386" s="66"/>
      <c r="H386" s="67"/>
    </row>
    <row r="387" spans="7:8" ht="12.75" customHeight="1" x14ac:dyDescent="0.2">
      <c r="G387" s="66"/>
      <c r="H387" s="67"/>
    </row>
    <row r="388" spans="7:8" ht="12.75" customHeight="1" x14ac:dyDescent="0.2">
      <c r="G388" s="66"/>
      <c r="H388" s="67"/>
    </row>
    <row r="389" spans="7:8" ht="12.75" customHeight="1" x14ac:dyDescent="0.2">
      <c r="G389" s="66"/>
      <c r="H389" s="67"/>
    </row>
    <row r="390" spans="7:8" ht="12.75" customHeight="1" x14ac:dyDescent="0.2">
      <c r="G390" s="66"/>
      <c r="H390" s="67"/>
    </row>
    <row r="391" spans="7:8" ht="12.75" customHeight="1" x14ac:dyDescent="0.2">
      <c r="G391" s="66"/>
      <c r="H391" s="67"/>
    </row>
    <row r="392" spans="7:8" ht="12.75" customHeight="1" x14ac:dyDescent="0.2">
      <c r="G392" s="66"/>
      <c r="H392" s="67"/>
    </row>
    <row r="393" spans="7:8" ht="12.75" customHeight="1" x14ac:dyDescent="0.2">
      <c r="G393" s="66"/>
      <c r="H393" s="67"/>
    </row>
    <row r="394" spans="7:8" ht="12.75" customHeight="1" x14ac:dyDescent="0.2">
      <c r="G394" s="66"/>
      <c r="H394" s="67"/>
    </row>
    <row r="395" spans="7:8" ht="12.75" customHeight="1" x14ac:dyDescent="0.2">
      <c r="G395" s="66"/>
      <c r="H395" s="67"/>
    </row>
    <row r="396" spans="7:8" ht="12.75" customHeight="1" x14ac:dyDescent="0.2">
      <c r="G396" s="66"/>
      <c r="H396" s="67"/>
    </row>
    <row r="397" spans="7:8" ht="12.75" customHeight="1" x14ac:dyDescent="0.2">
      <c r="G397" s="66"/>
      <c r="H397" s="67"/>
    </row>
    <row r="398" spans="7:8" ht="12.75" customHeight="1" x14ac:dyDescent="0.2">
      <c r="G398" s="66"/>
      <c r="H398" s="67"/>
    </row>
    <row r="399" spans="7:8" ht="12.75" customHeight="1" x14ac:dyDescent="0.2">
      <c r="G399" s="66"/>
      <c r="H399" s="67"/>
    </row>
    <row r="400" spans="7:8" ht="12.75" customHeight="1" x14ac:dyDescent="0.2">
      <c r="G400" s="66"/>
      <c r="H400" s="67"/>
    </row>
    <row r="401" spans="7:8" ht="12.75" customHeight="1" x14ac:dyDescent="0.2">
      <c r="G401" s="66"/>
      <c r="H401" s="67"/>
    </row>
    <row r="402" spans="7:8" ht="12.75" customHeight="1" x14ac:dyDescent="0.2">
      <c r="G402" s="66"/>
      <c r="H402" s="67"/>
    </row>
    <row r="403" spans="7:8" ht="12.75" customHeight="1" x14ac:dyDescent="0.2">
      <c r="G403" s="66"/>
      <c r="H403" s="67"/>
    </row>
    <row r="404" spans="7:8" ht="12.75" customHeight="1" x14ac:dyDescent="0.2">
      <c r="G404" s="66"/>
      <c r="H404" s="67"/>
    </row>
    <row r="405" spans="7:8" ht="12.75" customHeight="1" x14ac:dyDescent="0.2">
      <c r="G405" s="66"/>
      <c r="H405" s="67"/>
    </row>
    <row r="406" spans="7:8" ht="12.75" customHeight="1" x14ac:dyDescent="0.2">
      <c r="G406" s="66"/>
      <c r="H406" s="67"/>
    </row>
    <row r="407" spans="7:8" ht="12.75" customHeight="1" x14ac:dyDescent="0.2">
      <c r="G407" s="66"/>
      <c r="H407" s="67"/>
    </row>
    <row r="408" spans="7:8" ht="12.75" customHeight="1" x14ac:dyDescent="0.2">
      <c r="G408" s="66"/>
      <c r="H408" s="67"/>
    </row>
    <row r="409" spans="7:8" ht="12.75" customHeight="1" x14ac:dyDescent="0.2">
      <c r="G409" s="66"/>
      <c r="H409" s="67"/>
    </row>
    <row r="410" spans="7:8" ht="12.75" customHeight="1" x14ac:dyDescent="0.2">
      <c r="G410" s="66"/>
      <c r="H410" s="67"/>
    </row>
    <row r="411" spans="7:8" ht="12.75" customHeight="1" x14ac:dyDescent="0.2">
      <c r="G411" s="66"/>
      <c r="H411" s="67"/>
    </row>
    <row r="412" spans="7:8" ht="12.75" customHeight="1" x14ac:dyDescent="0.2">
      <c r="G412" s="66"/>
      <c r="H412" s="67"/>
    </row>
    <row r="413" spans="7:8" ht="12.75" customHeight="1" x14ac:dyDescent="0.2">
      <c r="G413" s="66"/>
      <c r="H413" s="67"/>
    </row>
    <row r="414" spans="7:8" ht="12.75" customHeight="1" x14ac:dyDescent="0.2">
      <c r="G414" s="66"/>
      <c r="H414" s="67"/>
    </row>
    <row r="415" spans="7:8" ht="12.75" customHeight="1" x14ac:dyDescent="0.2">
      <c r="G415" s="66"/>
      <c r="H415" s="67"/>
    </row>
    <row r="416" spans="7:8" ht="12.75" customHeight="1" x14ac:dyDescent="0.2">
      <c r="G416" s="66"/>
      <c r="H416" s="67"/>
    </row>
    <row r="417" spans="7:8" ht="12.75" customHeight="1" x14ac:dyDescent="0.2">
      <c r="G417" s="66"/>
      <c r="H417" s="67"/>
    </row>
    <row r="418" spans="7:8" ht="12.75" customHeight="1" x14ac:dyDescent="0.2">
      <c r="G418" s="66"/>
      <c r="H418" s="67"/>
    </row>
    <row r="419" spans="7:8" ht="12.75" customHeight="1" x14ac:dyDescent="0.2">
      <c r="G419" s="66"/>
      <c r="H419" s="67"/>
    </row>
    <row r="420" spans="7:8" ht="12.75" customHeight="1" x14ac:dyDescent="0.2">
      <c r="G420" s="66"/>
      <c r="H420" s="67"/>
    </row>
    <row r="421" spans="7:8" ht="12.75" customHeight="1" x14ac:dyDescent="0.2">
      <c r="G421" s="66"/>
      <c r="H421" s="67"/>
    </row>
    <row r="422" spans="7:8" ht="12.75" customHeight="1" x14ac:dyDescent="0.2">
      <c r="G422" s="66"/>
      <c r="H422" s="67"/>
    </row>
    <row r="423" spans="7:8" ht="12.75" customHeight="1" x14ac:dyDescent="0.2">
      <c r="G423" s="66"/>
      <c r="H423" s="67"/>
    </row>
    <row r="424" spans="7:8" ht="12.75" customHeight="1" x14ac:dyDescent="0.2">
      <c r="G424" s="66"/>
      <c r="H424" s="67"/>
    </row>
    <row r="425" spans="7:8" ht="12.75" customHeight="1" x14ac:dyDescent="0.2">
      <c r="G425" s="66"/>
      <c r="H425" s="67"/>
    </row>
    <row r="426" spans="7:8" ht="12.75" customHeight="1" x14ac:dyDescent="0.2">
      <c r="G426" s="66"/>
      <c r="H426" s="67"/>
    </row>
    <row r="427" spans="7:8" ht="12.75" customHeight="1" x14ac:dyDescent="0.2">
      <c r="G427" s="66"/>
      <c r="H427" s="67"/>
    </row>
    <row r="428" spans="7:8" ht="12.75" customHeight="1" x14ac:dyDescent="0.2">
      <c r="G428" s="66"/>
      <c r="H428" s="67"/>
    </row>
    <row r="429" spans="7:8" ht="12.75" customHeight="1" x14ac:dyDescent="0.2">
      <c r="G429" s="66"/>
      <c r="H429" s="67"/>
    </row>
    <row r="430" spans="7:8" ht="12.75" customHeight="1" x14ac:dyDescent="0.2">
      <c r="G430" s="66"/>
      <c r="H430" s="67"/>
    </row>
    <row r="431" spans="7:8" ht="12.75" customHeight="1" x14ac:dyDescent="0.2">
      <c r="G431" s="66"/>
      <c r="H431" s="67"/>
    </row>
    <row r="432" spans="7:8" ht="12.75" customHeight="1" x14ac:dyDescent="0.2">
      <c r="G432" s="66"/>
      <c r="H432" s="67"/>
    </row>
    <row r="433" spans="7:8" ht="12.75" customHeight="1" x14ac:dyDescent="0.2">
      <c r="G433" s="66"/>
      <c r="H433" s="67"/>
    </row>
    <row r="434" spans="7:8" ht="12.75" customHeight="1" x14ac:dyDescent="0.2">
      <c r="G434" s="66"/>
      <c r="H434" s="67"/>
    </row>
    <row r="435" spans="7:8" ht="12.75" customHeight="1" x14ac:dyDescent="0.2">
      <c r="G435" s="66"/>
      <c r="H435" s="67"/>
    </row>
    <row r="436" spans="7:8" ht="12.75" customHeight="1" x14ac:dyDescent="0.2">
      <c r="G436" s="66"/>
      <c r="H436" s="67"/>
    </row>
    <row r="437" spans="7:8" ht="12.75" customHeight="1" x14ac:dyDescent="0.2">
      <c r="G437" s="66"/>
      <c r="H437" s="67"/>
    </row>
    <row r="438" spans="7:8" ht="12.75" customHeight="1" x14ac:dyDescent="0.2">
      <c r="G438" s="66"/>
      <c r="H438" s="67"/>
    </row>
    <row r="439" spans="7:8" ht="12.75" customHeight="1" x14ac:dyDescent="0.2">
      <c r="G439" s="66"/>
      <c r="H439" s="67"/>
    </row>
    <row r="440" spans="7:8" ht="12.75" customHeight="1" x14ac:dyDescent="0.2">
      <c r="G440" s="66"/>
      <c r="H440" s="67"/>
    </row>
    <row r="441" spans="7:8" ht="12.75" customHeight="1" x14ac:dyDescent="0.2">
      <c r="G441" s="66"/>
      <c r="H441" s="67"/>
    </row>
    <row r="442" spans="7:8" ht="12.75" customHeight="1" x14ac:dyDescent="0.2">
      <c r="G442" s="66"/>
      <c r="H442" s="67"/>
    </row>
    <row r="443" spans="7:8" ht="12.75" customHeight="1" x14ac:dyDescent="0.2">
      <c r="G443" s="66"/>
      <c r="H443" s="67"/>
    </row>
    <row r="444" spans="7:8" ht="12.75" customHeight="1" x14ac:dyDescent="0.2">
      <c r="G444" s="66"/>
      <c r="H444" s="67"/>
    </row>
    <row r="445" spans="7:8" ht="12.75" customHeight="1" x14ac:dyDescent="0.2">
      <c r="G445" s="66"/>
      <c r="H445" s="67"/>
    </row>
    <row r="446" spans="7:8" ht="12.75" customHeight="1" x14ac:dyDescent="0.2">
      <c r="G446" s="66"/>
      <c r="H446" s="67"/>
    </row>
    <row r="447" spans="7:8" ht="12.75" customHeight="1" x14ac:dyDescent="0.2">
      <c r="G447" s="66"/>
      <c r="H447" s="67"/>
    </row>
    <row r="448" spans="7:8" ht="12.75" customHeight="1" x14ac:dyDescent="0.2">
      <c r="G448" s="66"/>
      <c r="H448" s="67"/>
    </row>
    <row r="449" spans="7:8" ht="12.75" customHeight="1" x14ac:dyDescent="0.2">
      <c r="G449" s="66"/>
      <c r="H449" s="67"/>
    </row>
    <row r="450" spans="7:8" ht="12.75" customHeight="1" x14ac:dyDescent="0.2">
      <c r="G450" s="66"/>
      <c r="H450" s="67"/>
    </row>
    <row r="451" spans="7:8" ht="12.75" customHeight="1" x14ac:dyDescent="0.2">
      <c r="G451" s="66"/>
      <c r="H451" s="67"/>
    </row>
    <row r="452" spans="7:8" ht="12.75" customHeight="1" x14ac:dyDescent="0.2">
      <c r="G452" s="66"/>
      <c r="H452" s="67"/>
    </row>
    <row r="453" spans="7:8" ht="12.75" customHeight="1" x14ac:dyDescent="0.2">
      <c r="G453" s="66"/>
      <c r="H453" s="67"/>
    </row>
    <row r="454" spans="7:8" ht="12.75" customHeight="1" x14ac:dyDescent="0.2">
      <c r="G454" s="66"/>
      <c r="H454" s="67"/>
    </row>
    <row r="455" spans="7:8" ht="12.75" customHeight="1" x14ac:dyDescent="0.2">
      <c r="G455" s="66"/>
      <c r="H455" s="67"/>
    </row>
    <row r="456" spans="7:8" ht="12.75" customHeight="1" x14ac:dyDescent="0.2">
      <c r="G456" s="66"/>
      <c r="H456" s="67"/>
    </row>
    <row r="457" spans="7:8" ht="12.75" customHeight="1" x14ac:dyDescent="0.2">
      <c r="G457" s="66"/>
      <c r="H457" s="67"/>
    </row>
    <row r="458" spans="7:8" ht="12.75" customHeight="1" x14ac:dyDescent="0.2">
      <c r="G458" s="66"/>
      <c r="H458" s="67"/>
    </row>
    <row r="459" spans="7:8" ht="12.75" customHeight="1" x14ac:dyDescent="0.2">
      <c r="G459" s="66"/>
      <c r="H459" s="67"/>
    </row>
    <row r="460" spans="7:8" ht="12.75" customHeight="1" x14ac:dyDescent="0.2">
      <c r="G460" s="66"/>
      <c r="H460" s="67"/>
    </row>
    <row r="461" spans="7:8" ht="12.75" customHeight="1" x14ac:dyDescent="0.2">
      <c r="G461" s="66"/>
      <c r="H461" s="67"/>
    </row>
    <row r="462" spans="7:8" ht="12.75" customHeight="1" x14ac:dyDescent="0.2">
      <c r="G462" s="66"/>
      <c r="H462" s="67"/>
    </row>
    <row r="463" spans="7:8" ht="12.75" customHeight="1" x14ac:dyDescent="0.2">
      <c r="G463" s="66"/>
      <c r="H463" s="67"/>
    </row>
    <row r="464" spans="7:8" ht="12.75" customHeight="1" x14ac:dyDescent="0.2">
      <c r="G464" s="66"/>
      <c r="H464" s="67"/>
    </row>
    <row r="465" spans="7:8" ht="12.75" customHeight="1" x14ac:dyDescent="0.2">
      <c r="G465" s="66"/>
      <c r="H465" s="67"/>
    </row>
    <row r="466" spans="7:8" ht="12.75" customHeight="1" x14ac:dyDescent="0.2">
      <c r="G466" s="66"/>
      <c r="H466" s="67"/>
    </row>
    <row r="467" spans="7:8" ht="12.75" customHeight="1" x14ac:dyDescent="0.2">
      <c r="G467" s="66"/>
      <c r="H467" s="67"/>
    </row>
    <row r="468" spans="7:8" ht="12.75" customHeight="1" x14ac:dyDescent="0.2">
      <c r="G468" s="66"/>
      <c r="H468" s="67"/>
    </row>
    <row r="469" spans="7:8" ht="12.75" customHeight="1" x14ac:dyDescent="0.2">
      <c r="G469" s="66"/>
      <c r="H469" s="67"/>
    </row>
    <row r="470" spans="7:8" ht="12.75" customHeight="1" x14ac:dyDescent="0.2">
      <c r="G470" s="66"/>
      <c r="H470" s="67"/>
    </row>
    <row r="471" spans="7:8" ht="12.75" customHeight="1" x14ac:dyDescent="0.2">
      <c r="G471" s="66"/>
      <c r="H471" s="67"/>
    </row>
    <row r="472" spans="7:8" ht="12.75" customHeight="1" x14ac:dyDescent="0.2">
      <c r="G472" s="66"/>
      <c r="H472" s="67"/>
    </row>
    <row r="473" spans="7:8" ht="12.75" customHeight="1" x14ac:dyDescent="0.2">
      <c r="G473" s="66"/>
      <c r="H473" s="67"/>
    </row>
    <row r="474" spans="7:8" ht="12.75" customHeight="1" x14ac:dyDescent="0.2">
      <c r="G474" s="66"/>
      <c r="H474" s="67"/>
    </row>
    <row r="475" spans="7:8" ht="12.75" customHeight="1" x14ac:dyDescent="0.2">
      <c r="G475" s="66"/>
      <c r="H475" s="67"/>
    </row>
    <row r="476" spans="7:8" ht="12.75" customHeight="1" x14ac:dyDescent="0.2">
      <c r="G476" s="66"/>
      <c r="H476" s="67"/>
    </row>
    <row r="477" spans="7:8" ht="12.75" customHeight="1" x14ac:dyDescent="0.2">
      <c r="G477" s="66"/>
      <c r="H477" s="67"/>
    </row>
    <row r="478" spans="7:8" ht="12.75" customHeight="1" x14ac:dyDescent="0.2">
      <c r="G478" s="66"/>
      <c r="H478" s="67"/>
    </row>
    <row r="479" spans="7:8" ht="12.75" customHeight="1" x14ac:dyDescent="0.2">
      <c r="G479" s="66"/>
      <c r="H479" s="67"/>
    </row>
    <row r="480" spans="7:8" ht="12.75" customHeight="1" x14ac:dyDescent="0.2">
      <c r="G480" s="66"/>
      <c r="H480" s="67"/>
    </row>
    <row r="481" spans="7:8" ht="12.75" customHeight="1" x14ac:dyDescent="0.2">
      <c r="G481" s="66"/>
      <c r="H481" s="67"/>
    </row>
    <row r="482" spans="7:8" ht="12.75" customHeight="1" x14ac:dyDescent="0.2">
      <c r="G482" s="66"/>
      <c r="H482" s="67"/>
    </row>
    <row r="483" spans="7:8" ht="12.75" customHeight="1" x14ac:dyDescent="0.2">
      <c r="G483" s="66"/>
      <c r="H483" s="67"/>
    </row>
    <row r="484" spans="7:8" ht="12.75" customHeight="1" x14ac:dyDescent="0.2">
      <c r="G484" s="66"/>
      <c r="H484" s="67"/>
    </row>
    <row r="485" spans="7:8" ht="12.75" customHeight="1" x14ac:dyDescent="0.2">
      <c r="G485" s="66"/>
      <c r="H485" s="67"/>
    </row>
    <row r="486" spans="7:8" ht="12.75" customHeight="1" x14ac:dyDescent="0.2">
      <c r="G486" s="66"/>
      <c r="H486" s="67"/>
    </row>
    <row r="487" spans="7:8" ht="12.75" customHeight="1" x14ac:dyDescent="0.2">
      <c r="G487" s="66"/>
      <c r="H487" s="67"/>
    </row>
    <row r="488" spans="7:8" ht="12.75" customHeight="1" x14ac:dyDescent="0.2">
      <c r="G488" s="66"/>
      <c r="H488" s="67"/>
    </row>
    <row r="489" spans="7:8" ht="12.75" customHeight="1" x14ac:dyDescent="0.2">
      <c r="G489" s="66"/>
      <c r="H489" s="67"/>
    </row>
    <row r="490" spans="7:8" ht="12.75" customHeight="1" x14ac:dyDescent="0.2">
      <c r="G490" s="66"/>
      <c r="H490" s="67"/>
    </row>
    <row r="491" spans="7:8" ht="12.75" customHeight="1" x14ac:dyDescent="0.2">
      <c r="G491" s="66"/>
      <c r="H491" s="67"/>
    </row>
    <row r="492" spans="7:8" ht="12.75" customHeight="1" x14ac:dyDescent="0.2">
      <c r="G492" s="66"/>
      <c r="H492" s="67"/>
    </row>
    <row r="493" spans="7:8" ht="12.75" customHeight="1" x14ac:dyDescent="0.2">
      <c r="G493" s="66"/>
      <c r="H493" s="67"/>
    </row>
    <row r="494" spans="7:8" ht="12.75" customHeight="1" x14ac:dyDescent="0.2">
      <c r="G494" s="66"/>
      <c r="H494" s="67"/>
    </row>
    <row r="495" spans="7:8" ht="12.75" customHeight="1" x14ac:dyDescent="0.2">
      <c r="G495" s="66"/>
      <c r="H495" s="67"/>
    </row>
    <row r="496" spans="7:8" ht="12.75" customHeight="1" x14ac:dyDescent="0.2">
      <c r="G496" s="66"/>
      <c r="H496" s="67"/>
    </row>
    <row r="497" spans="7:8" ht="12.75" customHeight="1" x14ac:dyDescent="0.2">
      <c r="G497" s="66"/>
      <c r="H497" s="67"/>
    </row>
    <row r="498" spans="7:8" ht="12.75" customHeight="1" x14ac:dyDescent="0.2">
      <c r="G498" s="66"/>
      <c r="H498" s="67"/>
    </row>
    <row r="499" spans="7:8" ht="12.75" customHeight="1" x14ac:dyDescent="0.2">
      <c r="G499" s="66"/>
      <c r="H499" s="67"/>
    </row>
    <row r="500" spans="7:8" ht="12.75" customHeight="1" x14ac:dyDescent="0.2">
      <c r="G500" s="66"/>
      <c r="H500" s="67"/>
    </row>
    <row r="501" spans="7:8" ht="12.75" customHeight="1" x14ac:dyDescent="0.2">
      <c r="G501" s="66"/>
      <c r="H501" s="67"/>
    </row>
    <row r="502" spans="7:8" ht="12.75" customHeight="1" x14ac:dyDescent="0.2">
      <c r="G502" s="66"/>
      <c r="H502" s="67"/>
    </row>
    <row r="503" spans="7:8" ht="12.75" customHeight="1" x14ac:dyDescent="0.2">
      <c r="G503" s="66"/>
      <c r="H503" s="67"/>
    </row>
    <row r="504" spans="7:8" ht="12.75" customHeight="1" x14ac:dyDescent="0.2">
      <c r="G504" s="66"/>
      <c r="H504" s="67"/>
    </row>
    <row r="505" spans="7:8" ht="12.75" customHeight="1" x14ac:dyDescent="0.2">
      <c r="G505" s="66"/>
      <c r="H505" s="67"/>
    </row>
    <row r="506" spans="7:8" ht="12.75" customHeight="1" x14ac:dyDescent="0.2">
      <c r="G506" s="66"/>
      <c r="H506" s="67"/>
    </row>
    <row r="507" spans="7:8" ht="12.75" customHeight="1" x14ac:dyDescent="0.2">
      <c r="G507" s="66"/>
      <c r="H507" s="67"/>
    </row>
    <row r="508" spans="7:8" ht="12.75" customHeight="1" x14ac:dyDescent="0.2">
      <c r="G508" s="66"/>
      <c r="H508" s="67"/>
    </row>
    <row r="509" spans="7:8" ht="12.75" customHeight="1" x14ac:dyDescent="0.2">
      <c r="G509" s="66"/>
      <c r="H509" s="67"/>
    </row>
    <row r="510" spans="7:8" ht="12.75" customHeight="1" x14ac:dyDescent="0.2">
      <c r="G510" s="66"/>
      <c r="H510" s="67"/>
    </row>
    <row r="511" spans="7:8" ht="12.75" customHeight="1" x14ac:dyDescent="0.2">
      <c r="G511" s="66"/>
      <c r="H511" s="67"/>
    </row>
    <row r="512" spans="7:8" ht="12.75" customHeight="1" x14ac:dyDescent="0.2">
      <c r="G512" s="66"/>
      <c r="H512" s="67"/>
    </row>
    <row r="513" spans="7:8" ht="12.75" customHeight="1" x14ac:dyDescent="0.2">
      <c r="G513" s="66"/>
      <c r="H513" s="67"/>
    </row>
    <row r="514" spans="7:8" ht="12.75" customHeight="1" x14ac:dyDescent="0.2">
      <c r="G514" s="66"/>
      <c r="H514" s="67"/>
    </row>
    <row r="515" spans="7:8" ht="12.75" customHeight="1" x14ac:dyDescent="0.2">
      <c r="G515" s="66"/>
      <c r="H515" s="67"/>
    </row>
    <row r="516" spans="7:8" ht="12.75" customHeight="1" x14ac:dyDescent="0.2">
      <c r="G516" s="66"/>
      <c r="H516" s="67"/>
    </row>
    <row r="517" spans="7:8" ht="12.75" customHeight="1" x14ac:dyDescent="0.2">
      <c r="G517" s="66"/>
      <c r="H517" s="67"/>
    </row>
    <row r="518" spans="7:8" ht="12.75" customHeight="1" x14ac:dyDescent="0.2">
      <c r="G518" s="66"/>
      <c r="H518" s="67"/>
    </row>
    <row r="519" spans="7:8" ht="12.75" customHeight="1" x14ac:dyDescent="0.2">
      <c r="G519" s="66"/>
      <c r="H519" s="67"/>
    </row>
    <row r="520" spans="7:8" ht="12.75" customHeight="1" x14ac:dyDescent="0.2">
      <c r="G520" s="66"/>
      <c r="H520" s="67"/>
    </row>
    <row r="521" spans="7:8" ht="12.75" customHeight="1" x14ac:dyDescent="0.2">
      <c r="G521" s="66"/>
      <c r="H521" s="67"/>
    </row>
    <row r="522" spans="7:8" ht="12.75" customHeight="1" x14ac:dyDescent="0.2">
      <c r="G522" s="66"/>
      <c r="H522" s="67"/>
    </row>
    <row r="523" spans="7:8" ht="12.75" customHeight="1" x14ac:dyDescent="0.2">
      <c r="G523" s="66"/>
      <c r="H523" s="67"/>
    </row>
    <row r="524" spans="7:8" ht="12.75" customHeight="1" x14ac:dyDescent="0.2">
      <c r="G524" s="66"/>
      <c r="H524" s="67"/>
    </row>
    <row r="525" spans="7:8" ht="12.75" customHeight="1" x14ac:dyDescent="0.2">
      <c r="G525" s="66"/>
      <c r="H525" s="67"/>
    </row>
    <row r="526" spans="7:8" ht="12.75" customHeight="1" x14ac:dyDescent="0.2">
      <c r="G526" s="66"/>
      <c r="H526" s="67"/>
    </row>
    <row r="527" spans="7:8" ht="12.75" customHeight="1" x14ac:dyDescent="0.2">
      <c r="G527" s="66"/>
      <c r="H527" s="67"/>
    </row>
    <row r="528" spans="7:8" ht="12.75" customHeight="1" x14ac:dyDescent="0.2">
      <c r="G528" s="66"/>
      <c r="H528" s="67"/>
    </row>
    <row r="529" spans="7:8" ht="12.75" customHeight="1" x14ac:dyDescent="0.2">
      <c r="G529" s="66"/>
      <c r="H529" s="67"/>
    </row>
    <row r="530" spans="7:8" ht="12.75" customHeight="1" x14ac:dyDescent="0.2">
      <c r="G530" s="66"/>
      <c r="H530" s="67"/>
    </row>
    <row r="531" spans="7:8" ht="12.75" customHeight="1" x14ac:dyDescent="0.2">
      <c r="G531" s="66"/>
      <c r="H531" s="67"/>
    </row>
    <row r="532" spans="7:8" ht="12.75" customHeight="1" x14ac:dyDescent="0.2">
      <c r="G532" s="66"/>
      <c r="H532" s="67"/>
    </row>
    <row r="533" spans="7:8" ht="12.75" customHeight="1" x14ac:dyDescent="0.2">
      <c r="G533" s="66"/>
      <c r="H533" s="67"/>
    </row>
    <row r="534" spans="7:8" ht="12.75" customHeight="1" x14ac:dyDescent="0.2">
      <c r="G534" s="66"/>
      <c r="H534" s="67"/>
    </row>
    <row r="535" spans="7:8" ht="12.75" customHeight="1" x14ac:dyDescent="0.2">
      <c r="G535" s="66"/>
      <c r="H535" s="67"/>
    </row>
    <row r="536" spans="7:8" ht="12.75" customHeight="1" x14ac:dyDescent="0.2">
      <c r="G536" s="66"/>
      <c r="H536" s="67"/>
    </row>
    <row r="537" spans="7:8" ht="12.75" customHeight="1" x14ac:dyDescent="0.2">
      <c r="G537" s="66"/>
      <c r="H537" s="67"/>
    </row>
    <row r="538" spans="7:8" ht="12.75" customHeight="1" x14ac:dyDescent="0.2">
      <c r="G538" s="66"/>
      <c r="H538" s="67"/>
    </row>
    <row r="539" spans="7:8" ht="12.75" customHeight="1" x14ac:dyDescent="0.2">
      <c r="G539" s="66"/>
      <c r="H539" s="67"/>
    </row>
    <row r="540" spans="7:8" ht="12.75" customHeight="1" x14ac:dyDescent="0.2">
      <c r="G540" s="66"/>
      <c r="H540" s="67"/>
    </row>
    <row r="541" spans="7:8" ht="12.75" customHeight="1" x14ac:dyDescent="0.2">
      <c r="G541" s="66"/>
      <c r="H541" s="67"/>
    </row>
    <row r="542" spans="7:8" ht="12.75" customHeight="1" x14ac:dyDescent="0.2">
      <c r="G542" s="66"/>
      <c r="H542" s="67"/>
    </row>
    <row r="543" spans="7:8" ht="12.75" customHeight="1" x14ac:dyDescent="0.2">
      <c r="G543" s="66"/>
      <c r="H543" s="67"/>
    </row>
    <row r="544" spans="7:8" ht="12.75" customHeight="1" x14ac:dyDescent="0.2">
      <c r="G544" s="66"/>
      <c r="H544" s="67"/>
    </row>
    <row r="545" spans="7:8" ht="12.75" customHeight="1" x14ac:dyDescent="0.2">
      <c r="G545" s="66"/>
      <c r="H545" s="67"/>
    </row>
    <row r="546" spans="7:8" ht="12.75" customHeight="1" x14ac:dyDescent="0.2">
      <c r="G546" s="66"/>
      <c r="H546" s="67"/>
    </row>
    <row r="547" spans="7:8" ht="12.75" customHeight="1" x14ac:dyDescent="0.2">
      <c r="G547" s="66"/>
      <c r="H547" s="67"/>
    </row>
    <row r="548" spans="7:8" ht="12.75" customHeight="1" x14ac:dyDescent="0.2">
      <c r="G548" s="66"/>
      <c r="H548" s="67"/>
    </row>
    <row r="549" spans="7:8" ht="12.75" customHeight="1" x14ac:dyDescent="0.2">
      <c r="G549" s="66"/>
      <c r="H549" s="67"/>
    </row>
    <row r="550" spans="7:8" ht="12.75" customHeight="1" x14ac:dyDescent="0.2">
      <c r="G550" s="66"/>
      <c r="H550" s="67"/>
    </row>
    <row r="551" spans="7:8" ht="12.75" customHeight="1" x14ac:dyDescent="0.2">
      <c r="G551" s="66"/>
      <c r="H551" s="67"/>
    </row>
    <row r="552" spans="7:8" ht="12.75" customHeight="1" x14ac:dyDescent="0.2">
      <c r="G552" s="66"/>
      <c r="H552" s="67"/>
    </row>
    <row r="553" spans="7:8" ht="12.75" customHeight="1" x14ac:dyDescent="0.2">
      <c r="G553" s="66"/>
      <c r="H553" s="67"/>
    </row>
    <row r="554" spans="7:8" ht="12.75" customHeight="1" x14ac:dyDescent="0.2">
      <c r="G554" s="66"/>
      <c r="H554" s="67"/>
    </row>
    <row r="555" spans="7:8" ht="12.75" customHeight="1" x14ac:dyDescent="0.2">
      <c r="G555" s="66"/>
      <c r="H555" s="67"/>
    </row>
    <row r="556" spans="7:8" ht="12.75" customHeight="1" x14ac:dyDescent="0.2">
      <c r="G556" s="66"/>
      <c r="H556" s="67"/>
    </row>
    <row r="557" spans="7:8" ht="12.75" customHeight="1" x14ac:dyDescent="0.2">
      <c r="G557" s="66"/>
      <c r="H557" s="67"/>
    </row>
    <row r="558" spans="7:8" ht="12.75" customHeight="1" x14ac:dyDescent="0.2">
      <c r="G558" s="66"/>
      <c r="H558" s="67"/>
    </row>
    <row r="559" spans="7:8" ht="12.75" customHeight="1" x14ac:dyDescent="0.2">
      <c r="G559" s="66"/>
      <c r="H559" s="67"/>
    </row>
    <row r="560" spans="7:8" ht="12.75" customHeight="1" x14ac:dyDescent="0.2">
      <c r="G560" s="66"/>
      <c r="H560" s="67"/>
    </row>
    <row r="561" spans="7:8" ht="12.75" customHeight="1" x14ac:dyDescent="0.2">
      <c r="G561" s="66"/>
      <c r="H561" s="67"/>
    </row>
    <row r="562" spans="7:8" ht="12.75" customHeight="1" x14ac:dyDescent="0.2">
      <c r="G562" s="66"/>
      <c r="H562" s="67"/>
    </row>
    <row r="563" spans="7:8" ht="12.75" customHeight="1" x14ac:dyDescent="0.2">
      <c r="G563" s="66"/>
      <c r="H563" s="67"/>
    </row>
    <row r="564" spans="7:8" ht="12.75" customHeight="1" x14ac:dyDescent="0.2">
      <c r="G564" s="66"/>
      <c r="H564" s="67"/>
    </row>
    <row r="565" spans="7:8" ht="12.75" customHeight="1" x14ac:dyDescent="0.2">
      <c r="G565" s="66"/>
      <c r="H565" s="67"/>
    </row>
    <row r="566" spans="7:8" ht="12.75" customHeight="1" x14ac:dyDescent="0.2">
      <c r="G566" s="66"/>
      <c r="H566" s="67"/>
    </row>
    <row r="567" spans="7:8" ht="12.75" customHeight="1" x14ac:dyDescent="0.2">
      <c r="G567" s="66"/>
      <c r="H567" s="67"/>
    </row>
    <row r="568" spans="7:8" ht="12.75" customHeight="1" x14ac:dyDescent="0.2">
      <c r="G568" s="66"/>
      <c r="H568" s="67"/>
    </row>
    <row r="569" spans="7:8" ht="12.75" customHeight="1" x14ac:dyDescent="0.2">
      <c r="G569" s="66"/>
      <c r="H569" s="67"/>
    </row>
    <row r="570" spans="7:8" ht="12.75" customHeight="1" x14ac:dyDescent="0.2">
      <c r="G570" s="66"/>
      <c r="H570" s="67"/>
    </row>
    <row r="571" spans="7:8" ht="12.75" customHeight="1" x14ac:dyDescent="0.2">
      <c r="G571" s="66"/>
      <c r="H571" s="67"/>
    </row>
    <row r="572" spans="7:8" ht="12.75" customHeight="1" x14ac:dyDescent="0.2">
      <c r="G572" s="66"/>
      <c r="H572" s="67"/>
    </row>
    <row r="573" spans="7:8" ht="12.75" customHeight="1" x14ac:dyDescent="0.2">
      <c r="G573" s="66"/>
      <c r="H573" s="67"/>
    </row>
    <row r="574" spans="7:8" ht="12.75" customHeight="1" x14ac:dyDescent="0.2">
      <c r="G574" s="66"/>
      <c r="H574" s="67"/>
    </row>
    <row r="575" spans="7:8" ht="12.75" customHeight="1" x14ac:dyDescent="0.2">
      <c r="G575" s="66"/>
      <c r="H575" s="67"/>
    </row>
    <row r="576" spans="7:8" ht="12.75" customHeight="1" x14ac:dyDescent="0.2">
      <c r="G576" s="66"/>
      <c r="H576" s="67"/>
    </row>
    <row r="577" spans="7:8" ht="12.75" customHeight="1" x14ac:dyDescent="0.2">
      <c r="G577" s="66"/>
      <c r="H577" s="67"/>
    </row>
    <row r="578" spans="7:8" ht="12.75" customHeight="1" x14ac:dyDescent="0.2">
      <c r="G578" s="66"/>
      <c r="H578" s="67"/>
    </row>
    <row r="579" spans="7:8" ht="12.75" customHeight="1" x14ac:dyDescent="0.2">
      <c r="G579" s="66"/>
      <c r="H579" s="67"/>
    </row>
    <row r="580" spans="7:8" ht="12.75" customHeight="1" x14ac:dyDescent="0.2">
      <c r="G580" s="66"/>
      <c r="H580" s="67"/>
    </row>
    <row r="581" spans="7:8" ht="12.75" customHeight="1" x14ac:dyDescent="0.2">
      <c r="G581" s="66"/>
      <c r="H581" s="67"/>
    </row>
    <row r="582" spans="7:8" ht="12.75" customHeight="1" x14ac:dyDescent="0.2">
      <c r="G582" s="66"/>
      <c r="H582" s="67"/>
    </row>
    <row r="583" spans="7:8" ht="12.75" customHeight="1" x14ac:dyDescent="0.2">
      <c r="G583" s="66"/>
      <c r="H583" s="67"/>
    </row>
    <row r="584" spans="7:8" ht="12.75" customHeight="1" x14ac:dyDescent="0.2">
      <c r="G584" s="66"/>
      <c r="H584" s="67"/>
    </row>
    <row r="585" spans="7:8" ht="12.75" customHeight="1" x14ac:dyDescent="0.2">
      <c r="G585" s="66"/>
      <c r="H585" s="67"/>
    </row>
    <row r="586" spans="7:8" ht="12.75" customHeight="1" x14ac:dyDescent="0.2">
      <c r="G586" s="66"/>
      <c r="H586" s="67"/>
    </row>
    <row r="587" spans="7:8" ht="12.75" customHeight="1" x14ac:dyDescent="0.2">
      <c r="G587" s="66"/>
      <c r="H587" s="67"/>
    </row>
    <row r="588" spans="7:8" ht="12.75" customHeight="1" x14ac:dyDescent="0.2">
      <c r="G588" s="66"/>
      <c r="H588" s="67"/>
    </row>
    <row r="589" spans="7:8" ht="12.75" customHeight="1" x14ac:dyDescent="0.2">
      <c r="G589" s="66"/>
      <c r="H589" s="67"/>
    </row>
    <row r="590" spans="7:8" ht="12.75" customHeight="1" x14ac:dyDescent="0.2">
      <c r="G590" s="66"/>
      <c r="H590" s="67"/>
    </row>
    <row r="591" spans="7:8" ht="12.75" customHeight="1" x14ac:dyDescent="0.2">
      <c r="G591" s="66"/>
      <c r="H591" s="67"/>
    </row>
    <row r="592" spans="7:8" ht="12.75" customHeight="1" x14ac:dyDescent="0.2">
      <c r="G592" s="66"/>
      <c r="H592" s="67"/>
    </row>
    <row r="593" spans="7:8" ht="12.75" customHeight="1" x14ac:dyDescent="0.2">
      <c r="G593" s="66"/>
      <c r="H593" s="67"/>
    </row>
    <row r="594" spans="7:8" ht="12.75" customHeight="1" x14ac:dyDescent="0.2">
      <c r="G594" s="66"/>
      <c r="H594" s="67"/>
    </row>
    <row r="595" spans="7:8" ht="12.75" customHeight="1" x14ac:dyDescent="0.2">
      <c r="G595" s="66"/>
      <c r="H595" s="67"/>
    </row>
    <row r="596" spans="7:8" ht="12.75" customHeight="1" x14ac:dyDescent="0.2">
      <c r="G596" s="66"/>
      <c r="H596" s="67"/>
    </row>
    <row r="597" spans="7:8" ht="12.75" customHeight="1" x14ac:dyDescent="0.2">
      <c r="G597" s="66"/>
      <c r="H597" s="67"/>
    </row>
    <row r="598" spans="7:8" ht="12.75" customHeight="1" x14ac:dyDescent="0.2">
      <c r="G598" s="66"/>
      <c r="H598" s="67"/>
    </row>
    <row r="599" spans="7:8" ht="12.75" customHeight="1" x14ac:dyDescent="0.2">
      <c r="G599" s="66"/>
      <c r="H599" s="67"/>
    </row>
    <row r="600" spans="7:8" ht="12.75" customHeight="1" x14ac:dyDescent="0.2">
      <c r="G600" s="66"/>
      <c r="H600" s="67"/>
    </row>
    <row r="601" spans="7:8" ht="12.75" customHeight="1" x14ac:dyDescent="0.2">
      <c r="G601" s="66"/>
      <c r="H601" s="67"/>
    </row>
    <row r="602" spans="7:8" ht="12.75" customHeight="1" x14ac:dyDescent="0.2">
      <c r="G602" s="66"/>
      <c r="H602" s="67"/>
    </row>
    <row r="603" spans="7:8" ht="12.75" customHeight="1" x14ac:dyDescent="0.2">
      <c r="G603" s="66"/>
      <c r="H603" s="67"/>
    </row>
    <row r="604" spans="7:8" ht="12.75" customHeight="1" x14ac:dyDescent="0.2">
      <c r="G604" s="66"/>
      <c r="H604" s="67"/>
    </row>
    <row r="605" spans="7:8" ht="12.75" customHeight="1" x14ac:dyDescent="0.2">
      <c r="G605" s="66"/>
      <c r="H605" s="67"/>
    </row>
    <row r="606" spans="7:8" ht="12.75" customHeight="1" x14ac:dyDescent="0.2">
      <c r="G606" s="66"/>
      <c r="H606" s="67"/>
    </row>
    <row r="607" spans="7:8" ht="12.75" customHeight="1" x14ac:dyDescent="0.2">
      <c r="G607" s="66"/>
      <c r="H607" s="67"/>
    </row>
    <row r="608" spans="7:8" ht="12.75" customHeight="1" x14ac:dyDescent="0.2">
      <c r="G608" s="66"/>
      <c r="H608" s="67"/>
    </row>
    <row r="609" spans="7:8" ht="12.75" customHeight="1" x14ac:dyDescent="0.2">
      <c r="G609" s="66"/>
      <c r="H609" s="67"/>
    </row>
    <row r="610" spans="7:8" ht="12.75" customHeight="1" x14ac:dyDescent="0.2">
      <c r="G610" s="66"/>
      <c r="H610" s="67"/>
    </row>
    <row r="611" spans="7:8" ht="12.75" customHeight="1" x14ac:dyDescent="0.2">
      <c r="G611" s="66"/>
      <c r="H611" s="67"/>
    </row>
    <row r="612" spans="7:8" ht="12.75" customHeight="1" x14ac:dyDescent="0.2">
      <c r="G612" s="66"/>
      <c r="H612" s="67"/>
    </row>
    <row r="613" spans="7:8" ht="12.75" customHeight="1" x14ac:dyDescent="0.2">
      <c r="G613" s="66"/>
      <c r="H613" s="67"/>
    </row>
    <row r="614" spans="7:8" ht="12.75" customHeight="1" x14ac:dyDescent="0.2">
      <c r="G614" s="66"/>
      <c r="H614" s="67"/>
    </row>
    <row r="615" spans="7:8" ht="12.75" customHeight="1" x14ac:dyDescent="0.2">
      <c r="G615" s="66"/>
      <c r="H615" s="67"/>
    </row>
    <row r="616" spans="7:8" ht="12.75" customHeight="1" x14ac:dyDescent="0.2">
      <c r="G616" s="66"/>
      <c r="H616" s="67"/>
    </row>
    <row r="617" spans="7:8" ht="12.75" customHeight="1" x14ac:dyDescent="0.2">
      <c r="G617" s="66"/>
      <c r="H617" s="67"/>
    </row>
    <row r="618" spans="7:8" ht="12.75" customHeight="1" x14ac:dyDescent="0.2">
      <c r="G618" s="66"/>
      <c r="H618" s="67"/>
    </row>
    <row r="619" spans="7:8" ht="12.75" customHeight="1" x14ac:dyDescent="0.2">
      <c r="G619" s="66"/>
      <c r="H619" s="67"/>
    </row>
    <row r="620" spans="7:8" ht="12.75" customHeight="1" x14ac:dyDescent="0.2">
      <c r="G620" s="66"/>
      <c r="H620" s="67"/>
    </row>
    <row r="621" spans="7:8" ht="12.75" customHeight="1" x14ac:dyDescent="0.2">
      <c r="G621" s="66"/>
      <c r="H621" s="67"/>
    </row>
    <row r="622" spans="7:8" ht="12.75" customHeight="1" x14ac:dyDescent="0.2">
      <c r="G622" s="66"/>
      <c r="H622" s="67"/>
    </row>
    <row r="623" spans="7:8" ht="12.75" customHeight="1" x14ac:dyDescent="0.2">
      <c r="G623" s="66"/>
      <c r="H623" s="67"/>
    </row>
    <row r="624" spans="7:8" ht="12.75" customHeight="1" x14ac:dyDescent="0.2">
      <c r="G624" s="66"/>
      <c r="H624" s="67"/>
    </row>
    <row r="625" spans="7:8" ht="12.75" customHeight="1" x14ac:dyDescent="0.2">
      <c r="G625" s="66"/>
      <c r="H625" s="67"/>
    </row>
    <row r="626" spans="7:8" ht="12.75" customHeight="1" x14ac:dyDescent="0.2">
      <c r="G626" s="66"/>
      <c r="H626" s="67"/>
    </row>
    <row r="627" spans="7:8" ht="12.75" customHeight="1" x14ac:dyDescent="0.2">
      <c r="G627" s="66"/>
      <c r="H627" s="67"/>
    </row>
    <row r="628" spans="7:8" ht="12.75" customHeight="1" x14ac:dyDescent="0.2">
      <c r="G628" s="66"/>
      <c r="H628" s="67"/>
    </row>
    <row r="629" spans="7:8" ht="12.75" customHeight="1" x14ac:dyDescent="0.2">
      <c r="G629" s="66"/>
      <c r="H629" s="67"/>
    </row>
    <row r="630" spans="7:8" ht="12.75" customHeight="1" x14ac:dyDescent="0.2">
      <c r="G630" s="66"/>
      <c r="H630" s="67"/>
    </row>
    <row r="631" spans="7:8" ht="12.75" customHeight="1" x14ac:dyDescent="0.2">
      <c r="G631" s="66"/>
      <c r="H631" s="67"/>
    </row>
    <row r="632" spans="7:8" ht="12.75" customHeight="1" x14ac:dyDescent="0.2">
      <c r="G632" s="66"/>
      <c r="H632" s="67"/>
    </row>
    <row r="633" spans="7:8" ht="12.75" customHeight="1" x14ac:dyDescent="0.2">
      <c r="G633" s="66"/>
      <c r="H633" s="67"/>
    </row>
    <row r="634" spans="7:8" ht="12.75" customHeight="1" x14ac:dyDescent="0.2">
      <c r="G634" s="66"/>
      <c r="H634" s="67"/>
    </row>
    <row r="635" spans="7:8" ht="12.75" customHeight="1" x14ac:dyDescent="0.2">
      <c r="G635" s="66"/>
      <c r="H635" s="67"/>
    </row>
    <row r="636" spans="7:8" ht="12.75" customHeight="1" x14ac:dyDescent="0.2">
      <c r="G636" s="66"/>
      <c r="H636" s="67"/>
    </row>
    <row r="637" spans="7:8" ht="12.75" customHeight="1" x14ac:dyDescent="0.2">
      <c r="G637" s="66"/>
      <c r="H637" s="67"/>
    </row>
    <row r="638" spans="7:8" ht="12.75" customHeight="1" x14ac:dyDescent="0.2">
      <c r="G638" s="66"/>
      <c r="H638" s="67"/>
    </row>
    <row r="639" spans="7:8" ht="12.75" customHeight="1" x14ac:dyDescent="0.2">
      <c r="G639" s="66"/>
      <c r="H639" s="67"/>
    </row>
    <row r="640" spans="7:8" ht="12.75" customHeight="1" x14ac:dyDescent="0.2">
      <c r="G640" s="66"/>
      <c r="H640" s="67"/>
    </row>
    <row r="641" spans="7:8" ht="12.75" customHeight="1" x14ac:dyDescent="0.2">
      <c r="G641" s="66"/>
      <c r="H641" s="67"/>
    </row>
    <row r="642" spans="7:8" ht="12.75" customHeight="1" x14ac:dyDescent="0.2">
      <c r="G642" s="66"/>
      <c r="H642" s="67"/>
    </row>
    <row r="643" spans="7:8" ht="12.75" customHeight="1" x14ac:dyDescent="0.2">
      <c r="G643" s="66"/>
      <c r="H643" s="67"/>
    </row>
    <row r="644" spans="7:8" ht="12.75" customHeight="1" x14ac:dyDescent="0.2">
      <c r="G644" s="66"/>
      <c r="H644" s="67"/>
    </row>
    <row r="645" spans="7:8" ht="12.75" customHeight="1" x14ac:dyDescent="0.2">
      <c r="G645" s="66"/>
      <c r="H645" s="67"/>
    </row>
    <row r="646" spans="7:8" ht="12.75" customHeight="1" x14ac:dyDescent="0.2">
      <c r="G646" s="66"/>
      <c r="H646" s="67"/>
    </row>
    <row r="647" spans="7:8" ht="12.75" customHeight="1" x14ac:dyDescent="0.2">
      <c r="G647" s="66"/>
      <c r="H647" s="67"/>
    </row>
    <row r="648" spans="7:8" ht="12.75" customHeight="1" x14ac:dyDescent="0.2">
      <c r="G648" s="66"/>
      <c r="H648" s="67"/>
    </row>
    <row r="649" spans="7:8" ht="12.75" customHeight="1" x14ac:dyDescent="0.2">
      <c r="G649" s="66"/>
      <c r="H649" s="67"/>
    </row>
    <row r="650" spans="7:8" ht="12.75" customHeight="1" x14ac:dyDescent="0.2">
      <c r="G650" s="66"/>
      <c r="H650" s="67"/>
    </row>
    <row r="651" spans="7:8" ht="12.75" customHeight="1" x14ac:dyDescent="0.2">
      <c r="G651" s="66"/>
      <c r="H651" s="67"/>
    </row>
    <row r="652" spans="7:8" ht="12.75" customHeight="1" x14ac:dyDescent="0.2">
      <c r="G652" s="66"/>
      <c r="H652" s="67"/>
    </row>
    <row r="653" spans="7:8" ht="12.75" customHeight="1" x14ac:dyDescent="0.2">
      <c r="G653" s="66"/>
      <c r="H653" s="67"/>
    </row>
    <row r="654" spans="7:8" ht="12.75" customHeight="1" x14ac:dyDescent="0.2">
      <c r="G654" s="66"/>
      <c r="H654" s="67"/>
    </row>
    <row r="655" spans="7:8" ht="12.75" customHeight="1" x14ac:dyDescent="0.2">
      <c r="G655" s="66"/>
      <c r="H655" s="67"/>
    </row>
    <row r="656" spans="7:8" ht="12.75" customHeight="1" x14ac:dyDescent="0.2">
      <c r="G656" s="66"/>
      <c r="H656" s="67"/>
    </row>
    <row r="657" spans="7:8" ht="12.75" customHeight="1" x14ac:dyDescent="0.2">
      <c r="G657" s="66"/>
      <c r="H657" s="67"/>
    </row>
    <row r="658" spans="7:8" ht="12.75" customHeight="1" x14ac:dyDescent="0.2">
      <c r="G658" s="66"/>
      <c r="H658" s="67"/>
    </row>
    <row r="659" spans="7:8" ht="12.75" customHeight="1" x14ac:dyDescent="0.2">
      <c r="G659" s="66"/>
      <c r="H659" s="67"/>
    </row>
    <row r="660" spans="7:8" ht="12.75" customHeight="1" x14ac:dyDescent="0.2">
      <c r="G660" s="66"/>
      <c r="H660" s="67"/>
    </row>
    <row r="661" spans="7:8" ht="12.75" customHeight="1" x14ac:dyDescent="0.2">
      <c r="G661" s="66"/>
      <c r="H661" s="67"/>
    </row>
    <row r="662" spans="7:8" ht="12.75" customHeight="1" x14ac:dyDescent="0.2">
      <c r="G662" s="66"/>
      <c r="H662" s="67"/>
    </row>
    <row r="663" spans="7:8" ht="12.75" customHeight="1" x14ac:dyDescent="0.2">
      <c r="G663" s="66"/>
      <c r="H663" s="67"/>
    </row>
    <row r="664" spans="7:8" ht="12.75" customHeight="1" x14ac:dyDescent="0.2">
      <c r="G664" s="66"/>
      <c r="H664" s="67"/>
    </row>
    <row r="665" spans="7:8" ht="12.75" customHeight="1" x14ac:dyDescent="0.2">
      <c r="G665" s="66"/>
      <c r="H665" s="67"/>
    </row>
    <row r="666" spans="7:8" ht="12.75" customHeight="1" x14ac:dyDescent="0.2">
      <c r="G666" s="66"/>
      <c r="H666" s="67"/>
    </row>
    <row r="667" spans="7:8" ht="12.75" customHeight="1" x14ac:dyDescent="0.2">
      <c r="G667" s="66"/>
      <c r="H667" s="67"/>
    </row>
    <row r="668" spans="7:8" ht="12.75" customHeight="1" x14ac:dyDescent="0.2">
      <c r="G668" s="66"/>
      <c r="H668" s="67"/>
    </row>
    <row r="669" spans="7:8" ht="12.75" customHeight="1" x14ac:dyDescent="0.2">
      <c r="G669" s="66"/>
      <c r="H669" s="67"/>
    </row>
    <row r="670" spans="7:8" ht="12.75" customHeight="1" x14ac:dyDescent="0.2">
      <c r="G670" s="66"/>
      <c r="H670" s="67"/>
    </row>
    <row r="671" spans="7:8" ht="12.75" customHeight="1" x14ac:dyDescent="0.2">
      <c r="G671" s="66"/>
      <c r="H671" s="67"/>
    </row>
    <row r="672" spans="7:8" ht="12.75" customHeight="1" x14ac:dyDescent="0.2">
      <c r="G672" s="66"/>
      <c r="H672" s="67"/>
    </row>
    <row r="673" spans="7:8" ht="12.75" customHeight="1" x14ac:dyDescent="0.2">
      <c r="G673" s="66"/>
      <c r="H673" s="67"/>
    </row>
    <row r="674" spans="7:8" ht="12.75" customHeight="1" x14ac:dyDescent="0.2">
      <c r="G674" s="66"/>
      <c r="H674" s="67"/>
    </row>
    <row r="675" spans="7:8" ht="12.75" customHeight="1" x14ac:dyDescent="0.2">
      <c r="G675" s="66"/>
      <c r="H675" s="67"/>
    </row>
    <row r="676" spans="7:8" ht="12.75" customHeight="1" x14ac:dyDescent="0.2">
      <c r="G676" s="66"/>
      <c r="H676" s="67"/>
    </row>
    <row r="677" spans="7:8" ht="12.75" customHeight="1" x14ac:dyDescent="0.2">
      <c r="G677" s="66"/>
      <c r="H677" s="67"/>
    </row>
    <row r="678" spans="7:8" ht="12.75" customHeight="1" x14ac:dyDescent="0.2">
      <c r="G678" s="66"/>
      <c r="H678" s="67"/>
    </row>
    <row r="679" spans="7:8" ht="12.75" customHeight="1" x14ac:dyDescent="0.2">
      <c r="G679" s="66"/>
      <c r="H679" s="67"/>
    </row>
    <row r="680" spans="7:8" ht="12.75" customHeight="1" x14ac:dyDescent="0.2">
      <c r="G680" s="66"/>
      <c r="H680" s="67"/>
    </row>
    <row r="681" spans="7:8" ht="12.75" customHeight="1" x14ac:dyDescent="0.2">
      <c r="G681" s="66"/>
      <c r="H681" s="67"/>
    </row>
    <row r="682" spans="7:8" ht="12.75" customHeight="1" x14ac:dyDescent="0.2">
      <c r="G682" s="66"/>
      <c r="H682" s="67"/>
    </row>
    <row r="683" spans="7:8" ht="12.75" customHeight="1" x14ac:dyDescent="0.2">
      <c r="G683" s="66"/>
      <c r="H683" s="67"/>
    </row>
    <row r="684" spans="7:8" ht="12.75" customHeight="1" x14ac:dyDescent="0.2">
      <c r="G684" s="66"/>
      <c r="H684" s="67"/>
    </row>
    <row r="685" spans="7:8" ht="12.75" customHeight="1" x14ac:dyDescent="0.2">
      <c r="G685" s="66"/>
      <c r="H685" s="67"/>
    </row>
    <row r="686" spans="7:8" ht="12.75" customHeight="1" x14ac:dyDescent="0.2">
      <c r="G686" s="66"/>
      <c r="H686" s="67"/>
    </row>
    <row r="687" spans="7:8" ht="12.75" customHeight="1" x14ac:dyDescent="0.2">
      <c r="G687" s="66"/>
      <c r="H687" s="67"/>
    </row>
    <row r="688" spans="7:8" ht="12.75" customHeight="1" x14ac:dyDescent="0.2">
      <c r="G688" s="66"/>
      <c r="H688" s="67"/>
    </row>
    <row r="689" spans="7:8" ht="12.75" customHeight="1" x14ac:dyDescent="0.2">
      <c r="G689" s="66"/>
      <c r="H689" s="67"/>
    </row>
    <row r="690" spans="7:8" ht="12.75" customHeight="1" x14ac:dyDescent="0.2">
      <c r="G690" s="66"/>
      <c r="H690" s="67"/>
    </row>
    <row r="691" spans="7:8" ht="12.75" customHeight="1" x14ac:dyDescent="0.2">
      <c r="G691" s="66"/>
      <c r="H691" s="67"/>
    </row>
    <row r="692" spans="7:8" ht="12.75" customHeight="1" x14ac:dyDescent="0.2">
      <c r="G692" s="66"/>
      <c r="H692" s="67"/>
    </row>
    <row r="693" spans="7:8" ht="12.75" customHeight="1" x14ac:dyDescent="0.2">
      <c r="G693" s="66"/>
      <c r="H693" s="67"/>
    </row>
    <row r="694" spans="7:8" ht="12.75" customHeight="1" x14ac:dyDescent="0.2">
      <c r="G694" s="66"/>
      <c r="H694" s="67"/>
    </row>
    <row r="695" spans="7:8" ht="12.75" customHeight="1" x14ac:dyDescent="0.2">
      <c r="G695" s="66"/>
      <c r="H695" s="67"/>
    </row>
    <row r="696" spans="7:8" ht="12.75" customHeight="1" x14ac:dyDescent="0.2">
      <c r="G696" s="66"/>
      <c r="H696" s="67"/>
    </row>
    <row r="697" spans="7:8" ht="12.75" customHeight="1" x14ac:dyDescent="0.2">
      <c r="G697" s="66"/>
      <c r="H697" s="67"/>
    </row>
    <row r="698" spans="7:8" ht="12.75" customHeight="1" x14ac:dyDescent="0.2">
      <c r="G698" s="66"/>
      <c r="H698" s="67"/>
    </row>
    <row r="699" spans="7:8" ht="12.75" customHeight="1" x14ac:dyDescent="0.2">
      <c r="G699" s="66"/>
      <c r="H699" s="67"/>
    </row>
    <row r="700" spans="7:8" ht="12.75" customHeight="1" x14ac:dyDescent="0.2">
      <c r="G700" s="66"/>
      <c r="H700" s="67"/>
    </row>
    <row r="701" spans="7:8" ht="12.75" customHeight="1" x14ac:dyDescent="0.2">
      <c r="G701" s="66"/>
      <c r="H701" s="67"/>
    </row>
    <row r="702" spans="7:8" ht="12.75" customHeight="1" x14ac:dyDescent="0.2">
      <c r="G702" s="66"/>
      <c r="H702" s="67"/>
    </row>
    <row r="703" spans="7:8" ht="12.75" customHeight="1" x14ac:dyDescent="0.2">
      <c r="G703" s="66"/>
      <c r="H703" s="67"/>
    </row>
    <row r="704" spans="7:8" ht="12.75" customHeight="1" x14ac:dyDescent="0.2">
      <c r="G704" s="66"/>
      <c r="H704" s="67"/>
    </row>
    <row r="705" spans="7:8" ht="12.75" customHeight="1" x14ac:dyDescent="0.2">
      <c r="G705" s="66"/>
      <c r="H705" s="67"/>
    </row>
    <row r="706" spans="7:8" ht="12.75" customHeight="1" x14ac:dyDescent="0.2">
      <c r="G706" s="66"/>
      <c r="H706" s="67"/>
    </row>
    <row r="707" spans="7:8" ht="12.75" customHeight="1" x14ac:dyDescent="0.2">
      <c r="G707" s="66"/>
      <c r="H707" s="67"/>
    </row>
    <row r="708" spans="7:8" ht="12.75" customHeight="1" x14ac:dyDescent="0.2">
      <c r="G708" s="66"/>
      <c r="H708" s="67"/>
    </row>
    <row r="709" spans="7:8" ht="12.75" customHeight="1" x14ac:dyDescent="0.2">
      <c r="G709" s="66"/>
      <c r="H709" s="67"/>
    </row>
    <row r="710" spans="7:8" ht="12.75" customHeight="1" x14ac:dyDescent="0.2">
      <c r="G710" s="66"/>
      <c r="H710" s="67"/>
    </row>
    <row r="711" spans="7:8" ht="12.75" customHeight="1" x14ac:dyDescent="0.2">
      <c r="G711" s="66"/>
      <c r="H711" s="67"/>
    </row>
    <row r="712" spans="7:8" ht="12.75" customHeight="1" x14ac:dyDescent="0.2">
      <c r="G712" s="66"/>
      <c r="H712" s="67"/>
    </row>
    <row r="713" spans="7:8" ht="12.75" customHeight="1" x14ac:dyDescent="0.2">
      <c r="G713" s="66"/>
      <c r="H713" s="67"/>
    </row>
    <row r="714" spans="7:8" ht="12.75" customHeight="1" x14ac:dyDescent="0.2">
      <c r="G714" s="66"/>
      <c r="H714" s="67"/>
    </row>
    <row r="715" spans="7:8" ht="12.75" customHeight="1" x14ac:dyDescent="0.2">
      <c r="G715" s="66"/>
      <c r="H715" s="67"/>
    </row>
    <row r="716" spans="7:8" ht="12.75" customHeight="1" x14ac:dyDescent="0.2">
      <c r="G716" s="66"/>
      <c r="H716" s="67"/>
    </row>
    <row r="717" spans="7:8" ht="12.75" customHeight="1" x14ac:dyDescent="0.2">
      <c r="G717" s="66"/>
      <c r="H717" s="67"/>
    </row>
    <row r="718" spans="7:8" ht="12.75" customHeight="1" x14ac:dyDescent="0.2">
      <c r="G718" s="66"/>
      <c r="H718" s="67"/>
    </row>
    <row r="719" spans="7:8" ht="12.75" customHeight="1" x14ac:dyDescent="0.2">
      <c r="G719" s="66"/>
      <c r="H719" s="67"/>
    </row>
    <row r="720" spans="7:8" ht="12.75" customHeight="1" x14ac:dyDescent="0.2">
      <c r="G720" s="66"/>
      <c r="H720" s="67"/>
    </row>
    <row r="721" spans="7:8" ht="12.75" customHeight="1" x14ac:dyDescent="0.2">
      <c r="G721" s="66"/>
      <c r="H721" s="67"/>
    </row>
    <row r="722" spans="7:8" ht="12.75" customHeight="1" x14ac:dyDescent="0.2">
      <c r="G722" s="66"/>
      <c r="H722" s="67"/>
    </row>
    <row r="723" spans="7:8" ht="12.75" customHeight="1" x14ac:dyDescent="0.2">
      <c r="G723" s="66"/>
      <c r="H723" s="67"/>
    </row>
    <row r="724" spans="7:8" ht="12.75" customHeight="1" x14ac:dyDescent="0.2">
      <c r="G724" s="66"/>
      <c r="H724" s="67"/>
    </row>
    <row r="725" spans="7:8" ht="12.75" customHeight="1" x14ac:dyDescent="0.2">
      <c r="G725" s="66"/>
      <c r="H725" s="67"/>
    </row>
    <row r="726" spans="7:8" ht="12.75" customHeight="1" x14ac:dyDescent="0.2">
      <c r="G726" s="66"/>
      <c r="H726" s="67"/>
    </row>
    <row r="727" spans="7:8" ht="12.75" customHeight="1" x14ac:dyDescent="0.2">
      <c r="G727" s="66"/>
      <c r="H727" s="67"/>
    </row>
    <row r="728" spans="7:8" ht="12.75" customHeight="1" x14ac:dyDescent="0.2">
      <c r="G728" s="66"/>
      <c r="H728" s="67"/>
    </row>
    <row r="729" spans="7:8" ht="12.75" customHeight="1" x14ac:dyDescent="0.2">
      <c r="G729" s="66"/>
      <c r="H729" s="67"/>
    </row>
    <row r="730" spans="7:8" ht="12.75" customHeight="1" x14ac:dyDescent="0.2">
      <c r="G730" s="66"/>
      <c r="H730" s="67"/>
    </row>
    <row r="731" spans="7:8" ht="12.75" customHeight="1" x14ac:dyDescent="0.2">
      <c r="G731" s="66"/>
      <c r="H731" s="67"/>
    </row>
    <row r="732" spans="7:8" ht="12.75" customHeight="1" x14ac:dyDescent="0.2">
      <c r="G732" s="66"/>
      <c r="H732" s="67"/>
    </row>
    <row r="733" spans="7:8" ht="12.75" customHeight="1" x14ac:dyDescent="0.2">
      <c r="G733" s="66"/>
      <c r="H733" s="67"/>
    </row>
    <row r="734" spans="7:8" ht="12.75" customHeight="1" x14ac:dyDescent="0.2">
      <c r="G734" s="66"/>
      <c r="H734" s="67"/>
    </row>
    <row r="735" spans="7:8" ht="12.75" customHeight="1" x14ac:dyDescent="0.2">
      <c r="G735" s="66"/>
      <c r="H735" s="67"/>
    </row>
    <row r="736" spans="7:8" ht="12.75" customHeight="1" x14ac:dyDescent="0.2">
      <c r="G736" s="66"/>
      <c r="H736" s="67"/>
    </row>
    <row r="737" spans="7:8" ht="12.75" customHeight="1" x14ac:dyDescent="0.2">
      <c r="G737" s="66"/>
      <c r="H737" s="67"/>
    </row>
    <row r="738" spans="7:8" ht="12.75" customHeight="1" x14ac:dyDescent="0.2">
      <c r="G738" s="66"/>
      <c r="H738" s="67"/>
    </row>
    <row r="739" spans="7:8" ht="12.75" customHeight="1" x14ac:dyDescent="0.2">
      <c r="G739" s="66"/>
      <c r="H739" s="67"/>
    </row>
    <row r="740" spans="7:8" ht="12.75" customHeight="1" x14ac:dyDescent="0.2">
      <c r="G740" s="66"/>
      <c r="H740" s="67"/>
    </row>
    <row r="741" spans="7:8" ht="12.75" customHeight="1" x14ac:dyDescent="0.2">
      <c r="G741" s="66"/>
      <c r="H741" s="67"/>
    </row>
    <row r="742" spans="7:8" ht="12.75" customHeight="1" x14ac:dyDescent="0.2">
      <c r="G742" s="66"/>
      <c r="H742" s="67"/>
    </row>
    <row r="743" spans="7:8" ht="12.75" customHeight="1" x14ac:dyDescent="0.2">
      <c r="G743" s="66"/>
      <c r="H743" s="67"/>
    </row>
    <row r="744" spans="7:8" ht="12.75" customHeight="1" x14ac:dyDescent="0.2">
      <c r="G744" s="66"/>
      <c r="H744" s="67"/>
    </row>
    <row r="745" spans="7:8" ht="12.75" customHeight="1" x14ac:dyDescent="0.2">
      <c r="G745" s="66"/>
      <c r="H745" s="67"/>
    </row>
    <row r="746" spans="7:8" ht="12.75" customHeight="1" x14ac:dyDescent="0.2">
      <c r="G746" s="66"/>
      <c r="H746" s="67"/>
    </row>
    <row r="747" spans="7:8" ht="12.75" customHeight="1" x14ac:dyDescent="0.2">
      <c r="G747" s="66"/>
      <c r="H747" s="67"/>
    </row>
    <row r="748" spans="7:8" ht="12.75" customHeight="1" x14ac:dyDescent="0.2">
      <c r="G748" s="66"/>
      <c r="H748" s="67"/>
    </row>
    <row r="749" spans="7:8" ht="12.75" customHeight="1" x14ac:dyDescent="0.2">
      <c r="G749" s="66"/>
      <c r="H749" s="67"/>
    </row>
    <row r="750" spans="7:8" ht="12.75" customHeight="1" x14ac:dyDescent="0.2">
      <c r="G750" s="66"/>
      <c r="H750" s="67"/>
    </row>
    <row r="751" spans="7:8" ht="12.75" customHeight="1" x14ac:dyDescent="0.2">
      <c r="G751" s="66"/>
      <c r="H751" s="67"/>
    </row>
    <row r="752" spans="7:8" ht="12.75" customHeight="1" x14ac:dyDescent="0.2">
      <c r="G752" s="66"/>
      <c r="H752" s="67"/>
    </row>
    <row r="753" spans="7:8" ht="12.75" customHeight="1" x14ac:dyDescent="0.2">
      <c r="G753" s="66"/>
      <c r="H753" s="67"/>
    </row>
    <row r="754" spans="7:8" ht="12.75" customHeight="1" x14ac:dyDescent="0.2">
      <c r="G754" s="66"/>
      <c r="H754" s="67"/>
    </row>
    <row r="755" spans="7:8" ht="12.75" customHeight="1" x14ac:dyDescent="0.2">
      <c r="G755" s="66"/>
      <c r="H755" s="67"/>
    </row>
    <row r="756" spans="7:8" ht="12.75" customHeight="1" x14ac:dyDescent="0.2">
      <c r="G756" s="66"/>
      <c r="H756" s="67"/>
    </row>
    <row r="757" spans="7:8" ht="12.75" customHeight="1" x14ac:dyDescent="0.2">
      <c r="G757" s="66"/>
      <c r="H757" s="67"/>
    </row>
    <row r="758" spans="7:8" ht="12.75" customHeight="1" x14ac:dyDescent="0.2">
      <c r="G758" s="66"/>
      <c r="H758" s="67"/>
    </row>
    <row r="759" spans="7:8" ht="12.75" customHeight="1" x14ac:dyDescent="0.2">
      <c r="G759" s="66"/>
      <c r="H759" s="67"/>
    </row>
    <row r="760" spans="7:8" ht="12.75" customHeight="1" x14ac:dyDescent="0.2">
      <c r="G760" s="66"/>
      <c r="H760" s="67"/>
    </row>
    <row r="761" spans="7:8" ht="12.75" customHeight="1" x14ac:dyDescent="0.2">
      <c r="G761" s="66"/>
      <c r="H761" s="67"/>
    </row>
    <row r="762" spans="7:8" ht="12.75" customHeight="1" x14ac:dyDescent="0.2">
      <c r="G762" s="66"/>
      <c r="H762" s="67"/>
    </row>
    <row r="763" spans="7:8" ht="12.75" customHeight="1" x14ac:dyDescent="0.2">
      <c r="G763" s="66"/>
      <c r="H763" s="67"/>
    </row>
    <row r="764" spans="7:8" ht="12.75" customHeight="1" x14ac:dyDescent="0.2">
      <c r="G764" s="66"/>
      <c r="H764" s="67"/>
    </row>
    <row r="765" spans="7:8" ht="12.75" customHeight="1" x14ac:dyDescent="0.2">
      <c r="G765" s="66"/>
      <c r="H765" s="67"/>
    </row>
    <row r="766" spans="7:8" ht="12.75" customHeight="1" x14ac:dyDescent="0.2">
      <c r="G766" s="66"/>
      <c r="H766" s="67"/>
    </row>
    <row r="767" spans="7:8" ht="12.75" customHeight="1" x14ac:dyDescent="0.2">
      <c r="G767" s="66"/>
      <c r="H767" s="67"/>
    </row>
    <row r="768" spans="7:8" ht="12.75" customHeight="1" x14ac:dyDescent="0.2">
      <c r="G768" s="66"/>
      <c r="H768" s="67"/>
    </row>
    <row r="769" spans="7:8" ht="12.75" customHeight="1" x14ac:dyDescent="0.2">
      <c r="G769" s="66"/>
      <c r="H769" s="67"/>
    </row>
    <row r="770" spans="7:8" ht="12.75" customHeight="1" x14ac:dyDescent="0.2">
      <c r="G770" s="66"/>
      <c r="H770" s="67"/>
    </row>
    <row r="771" spans="7:8" ht="12.75" customHeight="1" x14ac:dyDescent="0.2">
      <c r="G771" s="66"/>
      <c r="H771" s="67"/>
    </row>
    <row r="772" spans="7:8" ht="12.75" customHeight="1" x14ac:dyDescent="0.2">
      <c r="G772" s="66"/>
      <c r="H772" s="67"/>
    </row>
    <row r="773" spans="7:8" ht="12.75" customHeight="1" x14ac:dyDescent="0.2">
      <c r="G773" s="66"/>
      <c r="H773" s="67"/>
    </row>
    <row r="774" spans="7:8" ht="12.75" customHeight="1" x14ac:dyDescent="0.2">
      <c r="G774" s="66"/>
      <c r="H774" s="67"/>
    </row>
    <row r="775" spans="7:8" ht="12.75" customHeight="1" x14ac:dyDescent="0.2">
      <c r="G775" s="66"/>
      <c r="H775" s="67"/>
    </row>
    <row r="776" spans="7:8" ht="12.75" customHeight="1" x14ac:dyDescent="0.2">
      <c r="G776" s="66"/>
      <c r="H776" s="67"/>
    </row>
    <row r="777" spans="7:8" ht="12.75" customHeight="1" x14ac:dyDescent="0.2">
      <c r="G777" s="66"/>
      <c r="H777" s="67"/>
    </row>
    <row r="778" spans="7:8" ht="12.75" customHeight="1" x14ac:dyDescent="0.2">
      <c r="G778" s="66"/>
      <c r="H778" s="67"/>
    </row>
    <row r="779" spans="7:8" ht="12.75" customHeight="1" x14ac:dyDescent="0.2">
      <c r="G779" s="66"/>
      <c r="H779" s="67"/>
    </row>
    <row r="780" spans="7:8" ht="12.75" customHeight="1" x14ac:dyDescent="0.2">
      <c r="G780" s="66"/>
      <c r="H780" s="67"/>
    </row>
    <row r="781" spans="7:8" ht="12.75" customHeight="1" x14ac:dyDescent="0.2">
      <c r="G781" s="66"/>
      <c r="H781" s="67"/>
    </row>
    <row r="782" spans="7:8" ht="12.75" customHeight="1" x14ac:dyDescent="0.2">
      <c r="G782" s="66"/>
      <c r="H782" s="67"/>
    </row>
    <row r="783" spans="7:8" ht="12.75" customHeight="1" x14ac:dyDescent="0.2">
      <c r="G783" s="66"/>
      <c r="H783" s="67"/>
    </row>
    <row r="784" spans="7:8" ht="12.75" customHeight="1" x14ac:dyDescent="0.2">
      <c r="G784" s="66"/>
      <c r="H784" s="67"/>
    </row>
    <row r="785" spans="7:8" ht="12.75" customHeight="1" x14ac:dyDescent="0.2">
      <c r="G785" s="66"/>
      <c r="H785" s="67"/>
    </row>
    <row r="786" spans="7:8" ht="12.75" customHeight="1" x14ac:dyDescent="0.2">
      <c r="G786" s="66"/>
      <c r="H786" s="67"/>
    </row>
    <row r="787" spans="7:8" ht="12.75" customHeight="1" x14ac:dyDescent="0.2">
      <c r="G787" s="66"/>
      <c r="H787" s="67"/>
    </row>
    <row r="788" spans="7:8" ht="12.75" customHeight="1" x14ac:dyDescent="0.2">
      <c r="G788" s="66"/>
      <c r="H788" s="67"/>
    </row>
    <row r="789" spans="7:8" ht="12.75" customHeight="1" x14ac:dyDescent="0.2">
      <c r="G789" s="66"/>
      <c r="H789" s="67"/>
    </row>
    <row r="790" spans="7:8" ht="12.75" customHeight="1" x14ac:dyDescent="0.2">
      <c r="G790" s="66"/>
      <c r="H790" s="67"/>
    </row>
    <row r="791" spans="7:8" ht="12.75" customHeight="1" x14ac:dyDescent="0.2">
      <c r="G791" s="66"/>
      <c r="H791" s="67"/>
    </row>
    <row r="792" spans="7:8" ht="12.75" customHeight="1" x14ac:dyDescent="0.2">
      <c r="G792" s="66"/>
      <c r="H792" s="67"/>
    </row>
    <row r="793" spans="7:8" ht="12.75" customHeight="1" x14ac:dyDescent="0.2">
      <c r="G793" s="66"/>
      <c r="H793" s="67"/>
    </row>
    <row r="794" spans="7:8" ht="12.75" customHeight="1" x14ac:dyDescent="0.2">
      <c r="G794" s="66"/>
      <c r="H794" s="67"/>
    </row>
    <row r="795" spans="7:8" ht="12.75" customHeight="1" x14ac:dyDescent="0.2">
      <c r="G795" s="66"/>
      <c r="H795" s="67"/>
    </row>
    <row r="796" spans="7:8" ht="12.75" customHeight="1" x14ac:dyDescent="0.2">
      <c r="G796" s="66"/>
      <c r="H796" s="67"/>
    </row>
    <row r="797" spans="7:8" ht="12.75" customHeight="1" x14ac:dyDescent="0.2">
      <c r="G797" s="66"/>
      <c r="H797" s="67"/>
    </row>
    <row r="798" spans="7:8" ht="12.75" customHeight="1" x14ac:dyDescent="0.2">
      <c r="G798" s="66"/>
      <c r="H798" s="67"/>
    </row>
    <row r="799" spans="7:8" ht="12.75" customHeight="1" x14ac:dyDescent="0.2">
      <c r="G799" s="66"/>
      <c r="H799" s="67"/>
    </row>
    <row r="800" spans="7:8" ht="12.75" customHeight="1" x14ac:dyDescent="0.2">
      <c r="G800" s="66"/>
      <c r="H800" s="67"/>
    </row>
    <row r="801" spans="7:8" ht="12.75" customHeight="1" x14ac:dyDescent="0.2">
      <c r="G801" s="66"/>
      <c r="H801" s="67"/>
    </row>
    <row r="802" spans="7:8" ht="12.75" customHeight="1" x14ac:dyDescent="0.2">
      <c r="G802" s="66"/>
      <c r="H802" s="67"/>
    </row>
    <row r="803" spans="7:8" ht="12.75" customHeight="1" x14ac:dyDescent="0.2">
      <c r="G803" s="66"/>
      <c r="H803" s="67"/>
    </row>
    <row r="804" spans="7:8" ht="12.75" customHeight="1" x14ac:dyDescent="0.2">
      <c r="G804" s="66"/>
      <c r="H804" s="67"/>
    </row>
    <row r="805" spans="7:8" ht="12.75" customHeight="1" x14ac:dyDescent="0.2">
      <c r="G805" s="66"/>
      <c r="H805" s="67"/>
    </row>
    <row r="806" spans="7:8" ht="12.75" customHeight="1" x14ac:dyDescent="0.2">
      <c r="G806" s="66"/>
      <c r="H806" s="67"/>
    </row>
    <row r="807" spans="7:8" ht="12.75" customHeight="1" x14ac:dyDescent="0.2">
      <c r="G807" s="66"/>
      <c r="H807" s="67"/>
    </row>
    <row r="808" spans="7:8" ht="12.75" customHeight="1" x14ac:dyDescent="0.2">
      <c r="G808" s="66"/>
      <c r="H808" s="67"/>
    </row>
    <row r="809" spans="7:8" ht="12.75" customHeight="1" x14ac:dyDescent="0.2">
      <c r="G809" s="66"/>
      <c r="H809" s="67"/>
    </row>
    <row r="810" spans="7:8" ht="12.75" customHeight="1" x14ac:dyDescent="0.2">
      <c r="G810" s="66"/>
      <c r="H810" s="67"/>
    </row>
    <row r="811" spans="7:8" ht="12.75" customHeight="1" x14ac:dyDescent="0.2">
      <c r="G811" s="66"/>
      <c r="H811" s="67"/>
    </row>
    <row r="812" spans="7:8" ht="12.75" customHeight="1" x14ac:dyDescent="0.2">
      <c r="G812" s="66"/>
      <c r="H812" s="67"/>
    </row>
    <row r="813" spans="7:8" ht="12.75" customHeight="1" x14ac:dyDescent="0.2">
      <c r="G813" s="66"/>
      <c r="H813" s="67"/>
    </row>
    <row r="814" spans="7:8" ht="12.75" customHeight="1" x14ac:dyDescent="0.2">
      <c r="G814" s="66"/>
      <c r="H814" s="67"/>
    </row>
    <row r="815" spans="7:8" ht="12.75" customHeight="1" x14ac:dyDescent="0.2">
      <c r="G815" s="66"/>
      <c r="H815" s="67"/>
    </row>
    <row r="816" spans="7:8" ht="12.75" customHeight="1" x14ac:dyDescent="0.2">
      <c r="G816" s="66"/>
      <c r="H816" s="67"/>
    </row>
    <row r="817" spans="7:8" ht="12.75" customHeight="1" x14ac:dyDescent="0.2">
      <c r="G817" s="66"/>
      <c r="H817" s="67"/>
    </row>
    <row r="818" spans="7:8" ht="12.75" customHeight="1" x14ac:dyDescent="0.2">
      <c r="G818" s="66"/>
      <c r="H818" s="67"/>
    </row>
    <row r="819" spans="7:8" ht="12.75" customHeight="1" x14ac:dyDescent="0.2">
      <c r="G819" s="66"/>
      <c r="H819" s="67"/>
    </row>
    <row r="820" spans="7:8" ht="12.75" customHeight="1" x14ac:dyDescent="0.2">
      <c r="G820" s="66"/>
      <c r="H820" s="67"/>
    </row>
    <row r="821" spans="7:8" ht="12.75" customHeight="1" x14ac:dyDescent="0.2">
      <c r="G821" s="66"/>
      <c r="H821" s="67"/>
    </row>
    <row r="822" spans="7:8" ht="12.75" customHeight="1" x14ac:dyDescent="0.2">
      <c r="G822" s="66"/>
      <c r="H822" s="67"/>
    </row>
    <row r="823" spans="7:8" ht="12.75" customHeight="1" x14ac:dyDescent="0.2">
      <c r="G823" s="66"/>
      <c r="H823" s="67"/>
    </row>
    <row r="824" spans="7:8" ht="12.75" customHeight="1" x14ac:dyDescent="0.2">
      <c r="G824" s="66"/>
      <c r="H824" s="67"/>
    </row>
    <row r="825" spans="7:8" ht="12.75" customHeight="1" x14ac:dyDescent="0.2">
      <c r="G825" s="66"/>
      <c r="H825" s="67"/>
    </row>
    <row r="826" spans="7:8" ht="12.75" customHeight="1" x14ac:dyDescent="0.2">
      <c r="G826" s="66"/>
      <c r="H826" s="67"/>
    </row>
    <row r="827" spans="7:8" ht="12.75" customHeight="1" x14ac:dyDescent="0.2">
      <c r="G827" s="66"/>
      <c r="H827" s="67"/>
    </row>
    <row r="828" spans="7:8" ht="12.75" customHeight="1" x14ac:dyDescent="0.2">
      <c r="G828" s="66"/>
      <c r="H828" s="67"/>
    </row>
    <row r="829" spans="7:8" ht="12.75" customHeight="1" x14ac:dyDescent="0.2">
      <c r="G829" s="66"/>
      <c r="H829" s="67"/>
    </row>
    <row r="830" spans="7:8" ht="12.75" customHeight="1" x14ac:dyDescent="0.2">
      <c r="G830" s="66"/>
      <c r="H830" s="67"/>
    </row>
    <row r="831" spans="7:8" ht="12.75" customHeight="1" x14ac:dyDescent="0.2">
      <c r="G831" s="66"/>
      <c r="H831" s="67"/>
    </row>
    <row r="832" spans="7:8" ht="12.75" customHeight="1" x14ac:dyDescent="0.2">
      <c r="G832" s="66"/>
      <c r="H832" s="67"/>
    </row>
    <row r="833" spans="7:8" ht="12.75" customHeight="1" x14ac:dyDescent="0.2">
      <c r="G833" s="66"/>
      <c r="H833" s="67"/>
    </row>
    <row r="834" spans="7:8" ht="12.75" customHeight="1" x14ac:dyDescent="0.2">
      <c r="G834" s="66"/>
      <c r="H834" s="67"/>
    </row>
    <row r="835" spans="7:8" ht="12.75" customHeight="1" x14ac:dyDescent="0.2">
      <c r="G835" s="66"/>
      <c r="H835" s="67"/>
    </row>
    <row r="836" spans="7:8" ht="12.75" customHeight="1" x14ac:dyDescent="0.2">
      <c r="G836" s="66"/>
      <c r="H836" s="67"/>
    </row>
    <row r="837" spans="7:8" ht="12.75" customHeight="1" x14ac:dyDescent="0.2">
      <c r="G837" s="66"/>
      <c r="H837" s="67"/>
    </row>
    <row r="838" spans="7:8" ht="12.75" customHeight="1" x14ac:dyDescent="0.2">
      <c r="G838" s="66"/>
      <c r="H838" s="67"/>
    </row>
    <row r="839" spans="7:8" ht="12.75" customHeight="1" x14ac:dyDescent="0.2">
      <c r="G839" s="66"/>
      <c r="H839" s="67"/>
    </row>
    <row r="840" spans="7:8" ht="12.75" customHeight="1" x14ac:dyDescent="0.2">
      <c r="G840" s="66"/>
      <c r="H840" s="67"/>
    </row>
    <row r="841" spans="7:8" ht="12.75" customHeight="1" x14ac:dyDescent="0.2">
      <c r="G841" s="66"/>
      <c r="H841" s="67"/>
    </row>
    <row r="842" spans="7:8" ht="12.75" customHeight="1" x14ac:dyDescent="0.2">
      <c r="G842" s="66"/>
      <c r="H842" s="67"/>
    </row>
    <row r="843" spans="7:8" ht="12.75" customHeight="1" x14ac:dyDescent="0.2">
      <c r="G843" s="66"/>
      <c r="H843" s="67"/>
    </row>
    <row r="844" spans="7:8" ht="12.75" customHeight="1" x14ac:dyDescent="0.2">
      <c r="G844" s="66"/>
      <c r="H844" s="67"/>
    </row>
    <row r="845" spans="7:8" ht="12.75" customHeight="1" x14ac:dyDescent="0.2">
      <c r="G845" s="66"/>
      <c r="H845" s="67"/>
    </row>
    <row r="846" spans="7:8" ht="12.75" customHeight="1" x14ac:dyDescent="0.2">
      <c r="G846" s="66"/>
      <c r="H846" s="67"/>
    </row>
    <row r="847" spans="7:8" ht="12.75" customHeight="1" x14ac:dyDescent="0.2">
      <c r="G847" s="66"/>
      <c r="H847" s="67"/>
    </row>
    <row r="848" spans="7:8" ht="12.75" customHeight="1" x14ac:dyDescent="0.2">
      <c r="G848" s="66"/>
      <c r="H848" s="67"/>
    </row>
    <row r="849" spans="7:8" ht="12.75" customHeight="1" x14ac:dyDescent="0.2">
      <c r="G849" s="66"/>
      <c r="H849" s="67"/>
    </row>
    <row r="850" spans="7:8" ht="12.75" customHeight="1" x14ac:dyDescent="0.2">
      <c r="G850" s="66"/>
      <c r="H850" s="67"/>
    </row>
    <row r="851" spans="7:8" ht="12.75" customHeight="1" x14ac:dyDescent="0.2">
      <c r="G851" s="66"/>
      <c r="H851" s="67"/>
    </row>
    <row r="852" spans="7:8" ht="12.75" customHeight="1" x14ac:dyDescent="0.2">
      <c r="G852" s="66"/>
      <c r="H852" s="67"/>
    </row>
    <row r="853" spans="7:8" ht="12.75" customHeight="1" x14ac:dyDescent="0.2">
      <c r="G853" s="66"/>
      <c r="H853" s="67"/>
    </row>
    <row r="854" spans="7:8" ht="12.75" customHeight="1" x14ac:dyDescent="0.2">
      <c r="G854" s="66"/>
      <c r="H854" s="67"/>
    </row>
    <row r="855" spans="7:8" ht="12.75" customHeight="1" x14ac:dyDescent="0.2">
      <c r="G855" s="66"/>
      <c r="H855" s="67"/>
    </row>
    <row r="856" spans="7:8" ht="12.75" customHeight="1" x14ac:dyDescent="0.2">
      <c r="G856" s="66"/>
      <c r="H856" s="67"/>
    </row>
    <row r="857" spans="7:8" ht="12.75" customHeight="1" x14ac:dyDescent="0.2">
      <c r="G857" s="66"/>
      <c r="H857" s="67"/>
    </row>
    <row r="858" spans="7:8" ht="12.75" customHeight="1" x14ac:dyDescent="0.2">
      <c r="G858" s="66"/>
      <c r="H858" s="67"/>
    </row>
    <row r="859" spans="7:8" ht="12.75" customHeight="1" x14ac:dyDescent="0.2">
      <c r="G859" s="66"/>
      <c r="H859" s="67"/>
    </row>
    <row r="860" spans="7:8" ht="12.75" customHeight="1" x14ac:dyDescent="0.2">
      <c r="G860" s="66"/>
      <c r="H860" s="67"/>
    </row>
    <row r="861" spans="7:8" ht="12.75" customHeight="1" x14ac:dyDescent="0.2">
      <c r="G861" s="66"/>
      <c r="H861" s="67"/>
    </row>
    <row r="862" spans="7:8" ht="12.75" customHeight="1" x14ac:dyDescent="0.2">
      <c r="G862" s="66"/>
      <c r="H862" s="67"/>
    </row>
    <row r="863" spans="7:8" ht="12.75" customHeight="1" x14ac:dyDescent="0.2">
      <c r="G863" s="66"/>
      <c r="H863" s="67"/>
    </row>
    <row r="864" spans="7:8" ht="12.75" customHeight="1" x14ac:dyDescent="0.2">
      <c r="G864" s="66"/>
      <c r="H864" s="67"/>
    </row>
    <row r="865" spans="7:8" ht="12.75" customHeight="1" x14ac:dyDescent="0.2">
      <c r="G865" s="66"/>
      <c r="H865" s="67"/>
    </row>
    <row r="866" spans="7:8" ht="12.75" customHeight="1" x14ac:dyDescent="0.2">
      <c r="G866" s="66"/>
      <c r="H866" s="67"/>
    </row>
    <row r="867" spans="7:8" ht="12.75" customHeight="1" x14ac:dyDescent="0.2">
      <c r="G867" s="66"/>
      <c r="H867" s="67"/>
    </row>
    <row r="868" spans="7:8" ht="12.75" customHeight="1" x14ac:dyDescent="0.2">
      <c r="G868" s="66"/>
      <c r="H868" s="67"/>
    </row>
    <row r="869" spans="7:8" ht="12.75" customHeight="1" x14ac:dyDescent="0.2">
      <c r="G869" s="66"/>
      <c r="H869" s="67"/>
    </row>
    <row r="870" spans="7:8" ht="12.75" customHeight="1" x14ac:dyDescent="0.2">
      <c r="G870" s="66"/>
      <c r="H870" s="67"/>
    </row>
    <row r="871" spans="7:8" ht="12.75" customHeight="1" x14ac:dyDescent="0.2">
      <c r="G871" s="66"/>
      <c r="H871" s="67"/>
    </row>
    <row r="872" spans="7:8" ht="12.75" customHeight="1" x14ac:dyDescent="0.2">
      <c r="G872" s="66"/>
      <c r="H872" s="67"/>
    </row>
    <row r="873" spans="7:8" ht="12.75" customHeight="1" x14ac:dyDescent="0.2">
      <c r="G873" s="66"/>
      <c r="H873" s="67"/>
    </row>
    <row r="874" spans="7:8" ht="12.75" customHeight="1" x14ac:dyDescent="0.2">
      <c r="G874" s="66"/>
      <c r="H874" s="67"/>
    </row>
    <row r="875" spans="7:8" ht="12.75" customHeight="1" x14ac:dyDescent="0.2">
      <c r="G875" s="66"/>
      <c r="H875" s="67"/>
    </row>
    <row r="876" spans="7:8" ht="12.75" customHeight="1" x14ac:dyDescent="0.2">
      <c r="G876" s="66"/>
      <c r="H876" s="67"/>
    </row>
    <row r="877" spans="7:8" ht="12.75" customHeight="1" x14ac:dyDescent="0.2">
      <c r="G877" s="66"/>
      <c r="H877" s="67"/>
    </row>
    <row r="878" spans="7:8" ht="12.75" customHeight="1" x14ac:dyDescent="0.2">
      <c r="G878" s="66"/>
      <c r="H878" s="67"/>
    </row>
    <row r="879" spans="7:8" ht="12.75" customHeight="1" x14ac:dyDescent="0.2">
      <c r="G879" s="66"/>
      <c r="H879" s="67"/>
    </row>
    <row r="880" spans="7:8" ht="12.75" customHeight="1" x14ac:dyDescent="0.2">
      <c r="G880" s="66"/>
      <c r="H880" s="67"/>
    </row>
    <row r="881" spans="7:8" ht="12.75" customHeight="1" x14ac:dyDescent="0.2">
      <c r="G881" s="66"/>
      <c r="H881" s="67"/>
    </row>
    <row r="882" spans="7:8" ht="12.75" customHeight="1" x14ac:dyDescent="0.2">
      <c r="G882" s="66"/>
      <c r="H882" s="67"/>
    </row>
    <row r="883" spans="7:8" ht="12.75" customHeight="1" x14ac:dyDescent="0.2">
      <c r="G883" s="66"/>
      <c r="H883" s="67"/>
    </row>
    <row r="884" spans="7:8" ht="12.75" customHeight="1" x14ac:dyDescent="0.2">
      <c r="G884" s="66"/>
      <c r="H884" s="67"/>
    </row>
    <row r="885" spans="7:8" ht="12.75" customHeight="1" x14ac:dyDescent="0.2">
      <c r="G885" s="66"/>
      <c r="H885" s="67"/>
    </row>
    <row r="886" spans="7:8" ht="12.75" customHeight="1" x14ac:dyDescent="0.2">
      <c r="G886" s="66"/>
      <c r="H886" s="67"/>
    </row>
    <row r="887" spans="7:8" ht="12.75" customHeight="1" x14ac:dyDescent="0.2">
      <c r="G887" s="66"/>
      <c r="H887" s="67"/>
    </row>
    <row r="888" spans="7:8" ht="12.75" customHeight="1" x14ac:dyDescent="0.2">
      <c r="G888" s="66"/>
      <c r="H888" s="67"/>
    </row>
    <row r="889" spans="7:8" ht="12.75" customHeight="1" x14ac:dyDescent="0.2">
      <c r="G889" s="66"/>
      <c r="H889" s="67"/>
    </row>
    <row r="890" spans="7:8" ht="12.75" customHeight="1" x14ac:dyDescent="0.2">
      <c r="G890" s="66"/>
      <c r="H890" s="67"/>
    </row>
    <row r="891" spans="7:8" ht="12.75" customHeight="1" x14ac:dyDescent="0.2">
      <c r="G891" s="66"/>
      <c r="H891" s="67"/>
    </row>
    <row r="892" spans="7:8" ht="12.75" customHeight="1" x14ac:dyDescent="0.2">
      <c r="G892" s="66"/>
      <c r="H892" s="67"/>
    </row>
    <row r="893" spans="7:8" ht="12.75" customHeight="1" x14ac:dyDescent="0.2">
      <c r="G893" s="66"/>
      <c r="H893" s="67"/>
    </row>
    <row r="894" spans="7:8" ht="12.75" customHeight="1" x14ac:dyDescent="0.2">
      <c r="G894" s="66"/>
      <c r="H894" s="67"/>
    </row>
    <row r="895" spans="7:8" ht="12.75" customHeight="1" x14ac:dyDescent="0.2">
      <c r="G895" s="66"/>
      <c r="H895" s="67"/>
    </row>
    <row r="896" spans="7:8" ht="12.75" customHeight="1" x14ac:dyDescent="0.2">
      <c r="G896" s="66"/>
      <c r="H896" s="67"/>
    </row>
    <row r="897" spans="7:8" ht="12.75" customHeight="1" x14ac:dyDescent="0.2">
      <c r="G897" s="66"/>
      <c r="H897" s="67"/>
    </row>
    <row r="898" spans="7:8" ht="12.75" customHeight="1" x14ac:dyDescent="0.2">
      <c r="G898" s="66"/>
      <c r="H898" s="67"/>
    </row>
    <row r="899" spans="7:8" ht="12.75" customHeight="1" x14ac:dyDescent="0.2">
      <c r="G899" s="66"/>
      <c r="H899" s="67"/>
    </row>
    <row r="900" spans="7:8" ht="12.75" customHeight="1" x14ac:dyDescent="0.2">
      <c r="G900" s="66"/>
      <c r="H900" s="67"/>
    </row>
    <row r="901" spans="7:8" ht="12.75" customHeight="1" x14ac:dyDescent="0.2">
      <c r="G901" s="66"/>
      <c r="H901" s="67"/>
    </row>
    <row r="902" spans="7:8" ht="12.75" customHeight="1" x14ac:dyDescent="0.2">
      <c r="G902" s="66"/>
      <c r="H902" s="67"/>
    </row>
    <row r="903" spans="7:8" ht="12.75" customHeight="1" x14ac:dyDescent="0.2">
      <c r="G903" s="66"/>
      <c r="H903" s="67"/>
    </row>
    <row r="904" spans="7:8" ht="12.75" customHeight="1" x14ac:dyDescent="0.2">
      <c r="G904" s="66"/>
      <c r="H904" s="67"/>
    </row>
    <row r="905" spans="7:8" ht="12.75" customHeight="1" x14ac:dyDescent="0.2">
      <c r="G905" s="66"/>
      <c r="H905" s="67"/>
    </row>
    <row r="906" spans="7:8" ht="12.75" customHeight="1" x14ac:dyDescent="0.2">
      <c r="G906" s="66"/>
      <c r="H906" s="67"/>
    </row>
    <row r="907" spans="7:8" ht="12.75" customHeight="1" x14ac:dyDescent="0.2">
      <c r="G907" s="66"/>
      <c r="H907" s="67"/>
    </row>
    <row r="908" spans="7:8" ht="12.75" customHeight="1" x14ac:dyDescent="0.2">
      <c r="G908" s="66"/>
      <c r="H908" s="67"/>
    </row>
    <row r="909" spans="7:8" ht="12.75" customHeight="1" x14ac:dyDescent="0.2">
      <c r="G909" s="66"/>
      <c r="H909" s="67"/>
    </row>
    <row r="910" spans="7:8" ht="12.75" customHeight="1" x14ac:dyDescent="0.2">
      <c r="G910" s="66"/>
      <c r="H910" s="67"/>
    </row>
    <row r="911" spans="7:8" ht="12.75" customHeight="1" x14ac:dyDescent="0.2">
      <c r="G911" s="66"/>
      <c r="H911" s="67"/>
    </row>
    <row r="912" spans="7:8" ht="12.75" customHeight="1" x14ac:dyDescent="0.2">
      <c r="G912" s="66"/>
      <c r="H912" s="67"/>
    </row>
    <row r="913" spans="7:8" ht="12.75" customHeight="1" x14ac:dyDescent="0.2">
      <c r="G913" s="66"/>
      <c r="H913" s="67"/>
    </row>
    <row r="914" spans="7:8" ht="12.75" customHeight="1" x14ac:dyDescent="0.2">
      <c r="G914" s="66"/>
      <c r="H914" s="67"/>
    </row>
    <row r="915" spans="7:8" ht="12.75" customHeight="1" x14ac:dyDescent="0.2">
      <c r="G915" s="66"/>
      <c r="H915" s="67"/>
    </row>
    <row r="916" spans="7:8" ht="12.75" customHeight="1" x14ac:dyDescent="0.2">
      <c r="G916" s="66"/>
      <c r="H916" s="67"/>
    </row>
    <row r="917" spans="7:8" ht="12.75" customHeight="1" x14ac:dyDescent="0.2">
      <c r="G917" s="66"/>
      <c r="H917" s="67"/>
    </row>
    <row r="918" spans="7:8" ht="12.75" customHeight="1" x14ac:dyDescent="0.2">
      <c r="G918" s="66"/>
      <c r="H918" s="67"/>
    </row>
    <row r="919" spans="7:8" ht="12.75" customHeight="1" x14ac:dyDescent="0.2">
      <c r="G919" s="66"/>
      <c r="H919" s="67"/>
    </row>
    <row r="920" spans="7:8" ht="12.75" customHeight="1" x14ac:dyDescent="0.2">
      <c r="G920" s="66"/>
      <c r="H920" s="67"/>
    </row>
    <row r="921" spans="7:8" ht="12.75" customHeight="1" x14ac:dyDescent="0.2">
      <c r="G921" s="66"/>
      <c r="H921" s="67"/>
    </row>
    <row r="922" spans="7:8" ht="12.75" customHeight="1" x14ac:dyDescent="0.2">
      <c r="G922" s="66"/>
      <c r="H922" s="67"/>
    </row>
    <row r="923" spans="7:8" ht="12.75" customHeight="1" x14ac:dyDescent="0.2">
      <c r="G923" s="66"/>
      <c r="H923" s="67"/>
    </row>
    <row r="924" spans="7:8" ht="12.75" customHeight="1" x14ac:dyDescent="0.2">
      <c r="G924" s="66"/>
      <c r="H924" s="67"/>
    </row>
    <row r="925" spans="7:8" ht="15" customHeight="1" x14ac:dyDescent="0.2">
      <c r="G925" s="66"/>
      <c r="H925" s="67"/>
    </row>
    <row r="926" spans="7:8" ht="15" customHeight="1" x14ac:dyDescent="0.2">
      <c r="G926" s="66"/>
      <c r="H926" s="67"/>
    </row>
  </sheetData>
  <mergeCells count="28">
    <mergeCell ref="F37:H37"/>
    <mergeCell ref="F34:H34"/>
    <mergeCell ref="C32:E32"/>
    <mergeCell ref="B18:H18"/>
    <mergeCell ref="B22:H22"/>
    <mergeCell ref="B26:H26"/>
    <mergeCell ref="A25:F25"/>
    <mergeCell ref="A21:F21"/>
    <mergeCell ref="A17:F17"/>
    <mergeCell ref="B14:H14"/>
    <mergeCell ref="C2:H2"/>
    <mergeCell ref="C3:H3"/>
    <mergeCell ref="C6:H6"/>
    <mergeCell ref="A10:H10"/>
    <mergeCell ref="A12:A13"/>
    <mergeCell ref="B12:B13"/>
    <mergeCell ref="C12:C13"/>
    <mergeCell ref="D12:D13"/>
    <mergeCell ref="E12:E13"/>
    <mergeCell ref="F12:F13"/>
    <mergeCell ref="G12:G13"/>
    <mergeCell ref="H12:H13"/>
    <mergeCell ref="I18:K18"/>
    <mergeCell ref="I13:K13"/>
    <mergeCell ref="I14:K14"/>
    <mergeCell ref="I15:K15"/>
    <mergeCell ref="I16:K16"/>
    <mergeCell ref="I17:K17"/>
  </mergeCells>
  <phoneticPr fontId="1" type="noConversion"/>
  <pageMargins left="0.9055118110236221" right="0.51181102362204722" top="0.78740157480314965" bottom="0.78740157480314965" header="0" footer="0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view="pageBreakPreview" topLeftCell="A10" zoomScaleNormal="100" zoomScaleSheetLayoutView="100" workbookViewId="0">
      <selection activeCell="B17" sqref="B17:D18"/>
    </sheetView>
  </sheetViews>
  <sheetFormatPr defaultColWidth="8.85546875" defaultRowHeight="12.75" x14ac:dyDescent="0.2"/>
  <cols>
    <col min="1" max="1" width="8.85546875" style="3"/>
    <col min="2" max="2" width="8.7109375" style="3" customWidth="1"/>
    <col min="3" max="3" width="31.28515625" style="3" customWidth="1"/>
    <col min="4" max="4" width="15.7109375" style="3" customWidth="1"/>
    <col min="5" max="5" width="18.28515625" style="3" customWidth="1"/>
    <col min="6" max="6" width="18.7109375" style="3" customWidth="1"/>
    <col min="7" max="7" width="8" style="3" customWidth="1"/>
    <col min="8" max="8" width="14.28515625" style="3" bestFit="1" customWidth="1"/>
    <col min="9" max="16384" width="8.85546875" style="3"/>
  </cols>
  <sheetData>
    <row r="1" spans="1:14" ht="26.25" customHeight="1" x14ac:dyDescent="0.35">
      <c r="A1" s="230" t="s">
        <v>10</v>
      </c>
      <c r="B1" s="230"/>
      <c r="C1" s="230"/>
      <c r="D1" s="230"/>
      <c r="E1" s="230"/>
      <c r="F1" s="230"/>
      <c r="G1" s="230"/>
    </row>
    <row r="2" spans="1:14" ht="24" customHeight="1" x14ac:dyDescent="0.35">
      <c r="A2" s="230" t="s">
        <v>9</v>
      </c>
      <c r="B2" s="230"/>
      <c r="C2" s="230"/>
      <c r="D2" s="230"/>
      <c r="E2" s="230"/>
      <c r="F2" s="230"/>
      <c r="G2" s="230"/>
    </row>
    <row r="3" spans="1:14" ht="26.25" customHeight="1" x14ac:dyDescent="0.25">
      <c r="B3" s="6"/>
      <c r="C3" s="5"/>
      <c r="F3" s="231"/>
      <c r="G3" s="231"/>
      <c r="H3" s="231"/>
      <c r="I3" s="233"/>
      <c r="J3" s="233"/>
      <c r="K3" s="233"/>
      <c r="L3" s="233"/>
      <c r="M3" s="233"/>
      <c r="N3" s="233"/>
    </row>
    <row r="4" spans="1:14" ht="48" customHeight="1" x14ac:dyDescent="0.3">
      <c r="A4" s="232" t="s">
        <v>136</v>
      </c>
      <c r="B4" s="232"/>
      <c r="C4" s="232"/>
      <c r="D4" s="232"/>
      <c r="E4" s="232"/>
      <c r="F4" s="232"/>
      <c r="G4" s="232"/>
    </row>
    <row r="5" spans="1:14" ht="19.5" x14ac:dyDescent="0.3">
      <c r="A5" s="69"/>
      <c r="B5" s="69"/>
      <c r="C5" s="69"/>
      <c r="D5" s="69"/>
      <c r="E5" s="69"/>
      <c r="F5" s="69"/>
      <c r="G5" s="69"/>
    </row>
    <row r="6" spans="1:14" ht="19.5" x14ac:dyDescent="0.3">
      <c r="A6" s="69"/>
      <c r="B6" s="69"/>
      <c r="C6" s="69"/>
      <c r="D6" s="69"/>
      <c r="E6" s="69"/>
      <c r="F6" s="69"/>
      <c r="G6" s="69"/>
    </row>
    <row r="7" spans="1:14" ht="47.25" customHeight="1" x14ac:dyDescent="0.2">
      <c r="A7" s="76"/>
      <c r="B7" s="76"/>
      <c r="C7" s="76"/>
      <c r="D7" s="76"/>
      <c r="E7" s="76"/>
      <c r="F7" s="76"/>
    </row>
    <row r="8" spans="1:14" ht="41.25" customHeight="1" x14ac:dyDescent="0.2">
      <c r="A8" s="76"/>
      <c r="B8" s="229" t="s">
        <v>8</v>
      </c>
      <c r="C8" s="225" t="s">
        <v>15</v>
      </c>
      <c r="D8" s="229" t="s">
        <v>14</v>
      </c>
      <c r="E8" s="235"/>
      <c r="F8" s="229" t="s">
        <v>0</v>
      </c>
    </row>
    <row r="9" spans="1:14" ht="36" customHeight="1" x14ac:dyDescent="0.2">
      <c r="A9" s="76"/>
      <c r="B9" s="229"/>
      <c r="C9" s="226"/>
      <c r="D9" s="194" t="s">
        <v>13</v>
      </c>
      <c r="E9" s="195" t="s">
        <v>12</v>
      </c>
      <c r="F9" s="229"/>
    </row>
    <row r="10" spans="1:14" ht="59.25" customHeight="1" x14ac:dyDescent="0.2">
      <c r="A10" s="76"/>
      <c r="B10" s="166">
        <v>1</v>
      </c>
      <c r="C10" s="167" t="s">
        <v>46</v>
      </c>
      <c r="D10" s="168">
        <v>1</v>
      </c>
      <c r="E10" s="169">
        <f>D10*'Anexo IB-Planilha Orçamentaria'!H17</f>
        <v>2044.02</v>
      </c>
      <c r="F10" s="169">
        <f>SUM(E10)</f>
        <v>2044.02</v>
      </c>
    </row>
    <row r="11" spans="1:14" ht="52.5" customHeight="1" x14ac:dyDescent="0.2">
      <c r="A11" s="76"/>
      <c r="B11" s="166">
        <v>2</v>
      </c>
      <c r="C11" s="167" t="s">
        <v>47</v>
      </c>
      <c r="D11" s="168">
        <v>1</v>
      </c>
      <c r="E11" s="169">
        <f>D11*'Anexo IB-Planilha Orçamentaria'!H21</f>
        <v>536.94000000000005</v>
      </c>
      <c r="F11" s="169">
        <f t="shared" ref="F11:F13" si="0">SUM(E11)</f>
        <v>536.94000000000005</v>
      </c>
    </row>
    <row r="12" spans="1:14" ht="39.75" customHeight="1" x14ac:dyDescent="0.2">
      <c r="A12" s="76"/>
      <c r="B12" s="166">
        <v>3</v>
      </c>
      <c r="C12" s="167" t="s">
        <v>68</v>
      </c>
      <c r="D12" s="168">
        <v>1</v>
      </c>
      <c r="E12" s="169">
        <f>D12*'Anexo IB-Planilha Orçamentaria'!H25</f>
        <v>6780.3200000000006</v>
      </c>
      <c r="F12" s="169">
        <f t="shared" si="0"/>
        <v>6780.3200000000006</v>
      </c>
    </row>
    <row r="13" spans="1:14" ht="50.25" customHeight="1" x14ac:dyDescent="0.2">
      <c r="A13" s="76"/>
      <c r="B13" s="166">
        <v>4</v>
      </c>
      <c r="C13" s="167" t="s">
        <v>112</v>
      </c>
      <c r="D13" s="168">
        <v>1</v>
      </c>
      <c r="E13" s="169">
        <f>D13*'Anexo IB-Planilha Orçamentaria'!H31</f>
        <v>175854.18</v>
      </c>
      <c r="F13" s="169">
        <f t="shared" si="0"/>
        <v>175854.18</v>
      </c>
    </row>
    <row r="14" spans="1:14" ht="38.450000000000003" customHeight="1" x14ac:dyDescent="0.2">
      <c r="A14" s="76"/>
      <c r="B14" s="227" t="s">
        <v>0</v>
      </c>
      <c r="C14" s="227"/>
      <c r="D14" s="228">
        <f>ROUND(SUM(E10:E13),2)</f>
        <v>185215.46</v>
      </c>
      <c r="E14" s="228"/>
      <c r="F14" s="170">
        <f>ROUND(SUM(D14:E14),2)</f>
        <v>185215.46</v>
      </c>
      <c r="H14" s="68"/>
    </row>
    <row r="15" spans="1:14" ht="17.25" customHeight="1" x14ac:dyDescent="0.25">
      <c r="B15" s="9"/>
      <c r="C15" s="10"/>
      <c r="D15" s="11"/>
      <c r="E15" s="12"/>
    </row>
    <row r="16" spans="1:14" ht="21.75" customHeight="1" x14ac:dyDescent="0.25">
      <c r="B16" s="287"/>
      <c r="C16" s="287"/>
      <c r="D16" s="287"/>
      <c r="E16" s="234" t="s">
        <v>123</v>
      </c>
      <c r="F16" s="234"/>
    </row>
    <row r="17" spans="2:8" ht="21.75" customHeight="1" x14ac:dyDescent="0.25">
      <c r="B17" s="203" t="s">
        <v>138</v>
      </c>
      <c r="C17" s="203"/>
      <c r="D17" s="203"/>
      <c r="E17" s="171"/>
      <c r="F17" s="171"/>
    </row>
    <row r="18" spans="2:8" ht="49.5" customHeight="1" x14ac:dyDescent="0.25">
      <c r="B18" s="288" t="s">
        <v>139</v>
      </c>
      <c r="C18" s="288"/>
      <c r="D18" s="288"/>
      <c r="E18" s="171"/>
      <c r="F18" s="171"/>
    </row>
    <row r="19" spans="2:8" s="96" customFormat="1" ht="15" customHeight="1" x14ac:dyDescent="0.2">
      <c r="B19" s="289"/>
      <c r="C19" s="289"/>
      <c r="D19" s="289"/>
      <c r="E19" s="139"/>
      <c r="G19" s="99"/>
      <c r="H19" s="101"/>
    </row>
    <row r="20" spans="2:8" s="96" customFormat="1" ht="20.25" customHeight="1" x14ac:dyDescent="0.2">
      <c r="B20" s="289"/>
      <c r="C20" s="290"/>
      <c r="D20" s="289"/>
      <c r="F20" s="217"/>
      <c r="G20" s="217"/>
      <c r="H20" s="217"/>
    </row>
    <row r="21" spans="2:8" s="96" customFormat="1" ht="18.75" customHeight="1" x14ac:dyDescent="0.2">
      <c r="B21" s="289"/>
      <c r="C21" s="290"/>
      <c r="D21" s="289"/>
      <c r="G21" s="99"/>
      <c r="H21" s="100"/>
    </row>
    <row r="22" spans="2:8" s="96" customFormat="1" ht="21" customHeight="1" x14ac:dyDescent="0.2">
      <c r="B22" s="289"/>
      <c r="C22" s="290"/>
      <c r="D22" s="289"/>
      <c r="G22" s="99"/>
      <c r="H22" s="100"/>
    </row>
  </sheetData>
  <mergeCells count="16">
    <mergeCell ref="I3:N3"/>
    <mergeCell ref="F20:H20"/>
    <mergeCell ref="F8:F9"/>
    <mergeCell ref="E16:F16"/>
    <mergeCell ref="D8:E8"/>
    <mergeCell ref="B16:D16"/>
    <mergeCell ref="B17:D17"/>
    <mergeCell ref="B18:D18"/>
    <mergeCell ref="C8:C9"/>
    <mergeCell ref="B14:C14"/>
    <mergeCell ref="D14:E14"/>
    <mergeCell ref="B8:B9"/>
    <mergeCell ref="A1:G1"/>
    <mergeCell ref="A2:G2"/>
    <mergeCell ref="F3:H3"/>
    <mergeCell ref="A4:G4"/>
  </mergeCells>
  <conditionalFormatting sqref="E8:E9">
    <cfRule type="cellIs" dxfId="1" priority="20" stopIfTrue="1" operator="equal">
      <formula>0</formula>
    </cfRule>
  </conditionalFormatting>
  <conditionalFormatting sqref="E8:E9">
    <cfRule type="cellIs" dxfId="0" priority="19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Z991"/>
  <sheetViews>
    <sheetView tabSelected="1" view="pageBreakPreview" zoomScale="90" zoomScaleNormal="100" zoomScaleSheetLayoutView="90" workbookViewId="0">
      <selection activeCell="C29" sqref="C29"/>
    </sheetView>
  </sheetViews>
  <sheetFormatPr defaultColWidth="14.42578125" defaultRowHeight="15" customHeight="1" x14ac:dyDescent="0.2"/>
  <cols>
    <col min="1" max="1" width="13.140625" style="14" customWidth="1"/>
    <col min="2" max="2" width="25.42578125" style="14" customWidth="1"/>
    <col min="3" max="3" width="8.7109375" style="14" customWidth="1"/>
    <col min="4" max="4" width="15.7109375" style="14" customWidth="1"/>
    <col min="5" max="5" width="11.5703125" style="14" customWidth="1"/>
    <col min="6" max="6" width="25" style="14" customWidth="1"/>
    <col min="7" max="7" width="21.85546875" style="14" customWidth="1"/>
    <col min="8" max="9" width="8.7109375" style="14" customWidth="1"/>
    <col min="10" max="10" width="21.42578125" style="14" customWidth="1"/>
    <col min="11" max="26" width="8.7109375" style="14" customWidth="1"/>
    <col min="27" max="16384" width="14.42578125" style="14"/>
  </cols>
  <sheetData>
    <row r="2" spans="1:26" ht="17.25" customHeight="1" x14ac:dyDescent="0.2">
      <c r="A2" s="246" t="s">
        <v>9</v>
      </c>
      <c r="B2" s="246"/>
      <c r="C2" s="246"/>
      <c r="D2" s="246"/>
      <c r="E2" s="246"/>
    </row>
    <row r="3" spans="1:26" ht="18" customHeight="1" x14ac:dyDescent="0.2">
      <c r="A3" s="246" t="s">
        <v>10</v>
      </c>
      <c r="B3" s="246"/>
      <c r="C3" s="246"/>
      <c r="D3" s="246"/>
      <c r="E3" s="246"/>
    </row>
    <row r="5" spans="1:26" ht="12.75" customHeight="1" x14ac:dyDescent="0.2">
      <c r="B5" s="251" t="s">
        <v>134</v>
      </c>
      <c r="C5" s="251"/>
      <c r="D5" s="251"/>
      <c r="E5" s="250"/>
      <c r="F5" s="250"/>
      <c r="G5" s="250"/>
      <c r="H5" s="250"/>
      <c r="I5" s="250"/>
      <c r="J5" s="250"/>
    </row>
    <row r="6" spans="1:26" ht="18" customHeight="1" x14ac:dyDescent="0.2">
      <c r="A6" s="251" t="s">
        <v>45</v>
      </c>
      <c r="B6" s="251"/>
      <c r="C6" s="251"/>
      <c r="D6" s="251"/>
      <c r="E6" s="251"/>
      <c r="K6" s="246"/>
      <c r="L6" s="246"/>
      <c r="M6" s="246"/>
      <c r="N6" s="246"/>
      <c r="O6" s="246"/>
      <c r="P6" s="246"/>
    </row>
    <row r="7" spans="1:26" ht="18" customHeight="1" x14ac:dyDescent="0.2">
      <c r="A7" s="58"/>
      <c r="B7" s="58"/>
      <c r="C7" s="58"/>
      <c r="D7" s="58"/>
      <c r="E7" s="58"/>
      <c r="K7" s="59"/>
      <c r="L7" s="59"/>
      <c r="M7" s="59"/>
      <c r="N7" s="59"/>
      <c r="O7" s="59"/>
      <c r="P7" s="59"/>
    </row>
    <row r="8" spans="1:26" ht="12" customHeight="1" thickBot="1" x14ac:dyDescent="0.25">
      <c r="C8" s="15"/>
      <c r="D8" s="16"/>
      <c r="E8" s="16"/>
      <c r="F8" s="16"/>
      <c r="G8" s="16"/>
      <c r="H8" s="16"/>
      <c r="I8" s="16"/>
      <c r="J8" s="16"/>
      <c r="K8" s="247"/>
      <c r="L8" s="248"/>
      <c r="M8" s="248"/>
      <c r="N8" s="248"/>
      <c r="O8" s="248"/>
      <c r="P8" s="248"/>
    </row>
    <row r="9" spans="1:26" ht="20.25" customHeight="1" x14ac:dyDescent="0.25">
      <c r="B9" s="17" t="s">
        <v>27</v>
      </c>
      <c r="C9" s="18" t="s">
        <v>28</v>
      </c>
      <c r="D9" s="19">
        <v>3.5000000000000003E-2</v>
      </c>
      <c r="F9" s="46"/>
      <c r="G9" s="47"/>
      <c r="H9" s="25"/>
      <c r="I9" s="20"/>
      <c r="J9" s="20"/>
      <c r="K9" s="21"/>
    </row>
    <row r="10" spans="1:26" ht="20.25" customHeight="1" x14ac:dyDescent="0.2">
      <c r="B10" s="22" t="s">
        <v>29</v>
      </c>
      <c r="C10" s="23" t="s">
        <v>30</v>
      </c>
      <c r="D10" s="24">
        <v>2.07E-2</v>
      </c>
      <c r="F10" s="249"/>
      <c r="G10" s="249"/>
      <c r="H10" s="249"/>
      <c r="I10" s="249"/>
      <c r="J10" s="249"/>
      <c r="K10" s="21"/>
    </row>
    <row r="11" spans="1:26" ht="22.5" customHeight="1" x14ac:dyDescent="0.2">
      <c r="B11" s="22" t="s">
        <v>31</v>
      </c>
      <c r="C11" s="23" t="s">
        <v>32</v>
      </c>
      <c r="D11" s="24">
        <v>6.5000000000000002E-2</v>
      </c>
      <c r="F11" s="239"/>
      <c r="G11" s="239"/>
      <c r="H11" s="239"/>
      <c r="I11" s="239"/>
      <c r="J11" s="239"/>
      <c r="K11" s="21"/>
    </row>
    <row r="12" spans="1:26" ht="27" customHeight="1" x14ac:dyDescent="0.2">
      <c r="B12" s="22" t="s">
        <v>33</v>
      </c>
      <c r="C12" s="23" t="s">
        <v>34</v>
      </c>
      <c r="D12" s="24">
        <v>5.0000000000000001E-3</v>
      </c>
      <c r="F12" s="46"/>
      <c r="G12" s="47"/>
      <c r="H12" s="25"/>
      <c r="I12" s="25"/>
      <c r="K12" s="21"/>
    </row>
    <row r="13" spans="1:26" ht="21.75" customHeight="1" x14ac:dyDescent="0.2">
      <c r="B13" s="22" t="s">
        <v>35</v>
      </c>
      <c r="C13" s="23" t="s">
        <v>36</v>
      </c>
      <c r="D13" s="24">
        <v>0.05</v>
      </c>
      <c r="F13" s="46"/>
      <c r="G13" s="47"/>
      <c r="H13" s="25"/>
      <c r="I13" s="25"/>
      <c r="K13" s="21"/>
    </row>
    <row r="14" spans="1:26" ht="22.5" customHeight="1" x14ac:dyDescent="0.2">
      <c r="A14" s="13"/>
      <c r="B14" s="26" t="s">
        <v>37</v>
      </c>
      <c r="C14" s="27"/>
      <c r="D14" s="28">
        <v>0</v>
      </c>
      <c r="E14" s="13"/>
      <c r="F14" s="46"/>
      <c r="G14" s="47"/>
      <c r="H14" s="25"/>
      <c r="I14" s="25"/>
      <c r="J14" s="13"/>
      <c r="K14" s="21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9.5" customHeight="1" thickBot="1" x14ac:dyDescent="0.25">
      <c r="B15" s="29" t="s">
        <v>38</v>
      </c>
      <c r="C15" s="30"/>
      <c r="D15" s="31">
        <v>3.6499999999999998E-2</v>
      </c>
      <c r="F15" s="46"/>
      <c r="G15" s="47"/>
      <c r="H15" s="25"/>
      <c r="I15" s="25"/>
      <c r="J15" s="32"/>
      <c r="K15" s="21"/>
    </row>
    <row r="16" spans="1:26" ht="12.75" customHeight="1" x14ac:dyDescent="0.2">
      <c r="B16" s="33" t="s">
        <v>39</v>
      </c>
      <c r="C16" s="34"/>
      <c r="D16" s="35"/>
      <c r="F16" s="41"/>
      <c r="G16" s="41"/>
      <c r="H16" s="39"/>
      <c r="I16" s="25"/>
      <c r="K16" s="21"/>
    </row>
    <row r="17" spans="1:15" ht="12.75" customHeight="1" thickBot="1" x14ac:dyDescent="0.25">
      <c r="B17" s="36" t="s">
        <v>40</v>
      </c>
      <c r="C17" s="37"/>
      <c r="D17" s="38"/>
      <c r="F17" s="46"/>
      <c r="G17" s="46"/>
      <c r="H17" s="41"/>
      <c r="I17" s="39"/>
      <c r="K17" s="21"/>
    </row>
    <row r="18" spans="1:15" ht="24" customHeight="1" thickBot="1" x14ac:dyDescent="0.25">
      <c r="B18" s="240" t="s">
        <v>41</v>
      </c>
      <c r="C18" s="241"/>
      <c r="D18" s="40">
        <f>ROUND((((1+D9+D10)*(1+D11)*(1+D12))/(1-(D13+D14+D15))-1),4)</f>
        <v>0.2369</v>
      </c>
      <c r="F18" s="242"/>
      <c r="G18" s="237"/>
      <c r="H18" s="43"/>
      <c r="I18" s="41"/>
      <c r="K18" s="21"/>
      <c r="L18" s="13"/>
      <c r="M18" s="13"/>
      <c r="N18" s="13"/>
      <c r="O18" s="13"/>
    </row>
    <row r="19" spans="1:15" ht="12.75" customHeight="1" x14ac:dyDescent="0.2">
      <c r="G19" s="42"/>
      <c r="H19" s="41"/>
      <c r="I19" s="43"/>
      <c r="K19" s="21"/>
      <c r="L19" s="13"/>
      <c r="M19" s="13"/>
      <c r="N19" s="13"/>
      <c r="O19" s="13"/>
    </row>
    <row r="20" spans="1:15" ht="12.75" customHeight="1" x14ac:dyDescent="0.2">
      <c r="G20" s="42"/>
      <c r="H20" s="41"/>
      <c r="I20" s="43"/>
      <c r="K20" s="21"/>
      <c r="L20" s="13"/>
      <c r="M20" s="13"/>
      <c r="N20" s="13"/>
      <c r="O20" s="13"/>
    </row>
    <row r="21" spans="1:15" ht="12.75" customHeight="1" x14ac:dyDescent="0.2">
      <c r="A21" s="44"/>
      <c r="B21" s="41"/>
      <c r="C21" s="41"/>
      <c r="G21" s="45"/>
      <c r="H21" s="45"/>
      <c r="I21" s="45"/>
      <c r="J21" s="45"/>
      <c r="K21" s="21"/>
      <c r="L21" s="13"/>
      <c r="M21" s="46"/>
      <c r="N21" s="47"/>
      <c r="O21" s="25"/>
    </row>
    <row r="22" spans="1:15" ht="12.75" customHeight="1" x14ac:dyDescent="0.2">
      <c r="A22" s="243" t="s">
        <v>42</v>
      </c>
      <c r="B22" s="243"/>
      <c r="C22" s="243"/>
      <c r="D22" s="243"/>
      <c r="E22" s="243"/>
      <c r="F22" s="56"/>
      <c r="G22" s="55"/>
      <c r="H22" s="55"/>
      <c r="I22" s="55"/>
      <c r="J22" s="48"/>
      <c r="K22" s="21"/>
      <c r="L22" s="13"/>
      <c r="M22" s="46"/>
      <c r="N22" s="47"/>
      <c r="O22" s="25"/>
    </row>
    <row r="23" spans="1:15" ht="12.75" customHeight="1" x14ac:dyDescent="0.2">
      <c r="A23" s="138"/>
      <c r="B23" s="138"/>
      <c r="C23" s="138"/>
      <c r="D23" s="138"/>
      <c r="E23" s="138"/>
      <c r="F23" s="56"/>
      <c r="G23" s="55"/>
      <c r="H23" s="55"/>
      <c r="I23" s="55"/>
      <c r="J23" s="48"/>
      <c r="K23" s="21"/>
      <c r="L23" s="13"/>
      <c r="M23" s="46"/>
      <c r="N23" s="47"/>
      <c r="O23" s="25"/>
    </row>
    <row r="24" spans="1:15" ht="12.75" customHeight="1" x14ac:dyDescent="0.2">
      <c r="A24" s="139"/>
      <c r="B24" s="245" t="s">
        <v>123</v>
      </c>
      <c r="C24" s="245"/>
      <c r="D24" s="245"/>
      <c r="E24" s="140"/>
      <c r="F24" s="57"/>
      <c r="G24" s="55"/>
      <c r="H24" s="55"/>
      <c r="I24" s="55"/>
      <c r="J24" s="49"/>
      <c r="K24" s="21"/>
      <c r="L24" s="13"/>
      <c r="M24" s="46"/>
      <c r="N24" s="47"/>
      <c r="O24" s="25"/>
    </row>
    <row r="25" spans="1:15" ht="12.75" customHeight="1" x14ac:dyDescent="0.2">
      <c r="A25" s="139"/>
      <c r="B25" s="191"/>
      <c r="C25" s="191"/>
      <c r="D25" s="191"/>
      <c r="E25" s="140"/>
      <c r="F25" s="57"/>
      <c r="G25" s="55"/>
      <c r="H25" s="55"/>
      <c r="I25" s="55"/>
      <c r="J25" s="49"/>
      <c r="K25" s="21"/>
      <c r="L25" s="13"/>
      <c r="M25" s="46"/>
      <c r="N25" s="47"/>
      <c r="O25" s="25"/>
    </row>
    <row r="26" spans="1:15" ht="12.75" customHeight="1" x14ac:dyDescent="0.2">
      <c r="A26" s="203" t="s">
        <v>138</v>
      </c>
      <c r="B26" s="203"/>
      <c r="C26" s="191"/>
      <c r="D26" s="191"/>
      <c r="E26" s="140"/>
      <c r="F26" s="57"/>
      <c r="G26" s="55"/>
      <c r="H26" s="55"/>
      <c r="I26" s="55"/>
      <c r="J26" s="49"/>
      <c r="K26" s="21"/>
      <c r="L26" s="13"/>
      <c r="M26" s="46"/>
      <c r="N26" s="47"/>
      <c r="O26" s="25"/>
    </row>
    <row r="27" spans="1:15" ht="45.75" customHeight="1" x14ac:dyDescent="0.2">
      <c r="A27" s="288" t="s">
        <v>139</v>
      </c>
      <c r="B27" s="288"/>
      <c r="C27" s="244"/>
      <c r="D27" s="237"/>
      <c r="E27" s="237"/>
      <c r="F27" s="237"/>
      <c r="G27" s="237"/>
      <c r="H27" s="237"/>
      <c r="I27" s="237"/>
      <c r="J27" s="237"/>
      <c r="K27" s="21"/>
      <c r="L27" s="13"/>
      <c r="M27" s="46"/>
      <c r="N27" s="47"/>
      <c r="O27" s="25"/>
    </row>
    <row r="28" spans="1:15" ht="12.75" customHeight="1" x14ac:dyDescent="0.2">
      <c r="A28" s="293"/>
      <c r="B28" s="293"/>
      <c r="C28" s="294"/>
      <c r="D28" s="295"/>
      <c r="E28" s="295"/>
      <c r="F28" s="55"/>
      <c r="G28" s="55"/>
      <c r="H28" s="55"/>
      <c r="I28" s="55"/>
      <c r="J28" s="55"/>
      <c r="K28" s="21"/>
      <c r="L28" s="13"/>
      <c r="M28" s="46"/>
      <c r="N28" s="47"/>
      <c r="O28" s="25"/>
    </row>
    <row r="29" spans="1:15" s="96" customFormat="1" ht="15" customHeight="1" x14ac:dyDescent="0.2">
      <c r="A29" s="289"/>
      <c r="B29" s="289"/>
      <c r="C29" s="289"/>
      <c r="D29" s="289"/>
      <c r="E29" s="296"/>
      <c r="G29" s="99"/>
      <c r="H29" s="101"/>
    </row>
    <row r="30" spans="1:15" s="96" customFormat="1" ht="20.25" customHeight="1" x14ac:dyDescent="0.2">
      <c r="A30" s="289"/>
      <c r="B30" s="289"/>
      <c r="C30" s="290"/>
      <c r="D30" s="289"/>
      <c r="E30" s="289"/>
      <c r="F30" s="217"/>
      <c r="G30" s="217"/>
      <c r="H30" s="217"/>
    </row>
    <row r="31" spans="1:15" s="96" customFormat="1" ht="18.75" customHeight="1" x14ac:dyDescent="0.2">
      <c r="A31" s="289"/>
      <c r="B31" s="289"/>
      <c r="C31" s="290"/>
      <c r="D31" s="289"/>
      <c r="E31" s="289"/>
      <c r="G31" s="99"/>
      <c r="H31" s="100"/>
    </row>
    <row r="32" spans="1:15" s="96" customFormat="1" ht="21" customHeight="1" x14ac:dyDescent="0.2">
      <c r="C32" s="187"/>
      <c r="G32" s="99"/>
      <c r="H32" s="236"/>
      <c r="I32" s="237"/>
      <c r="J32" s="238"/>
    </row>
    <row r="33" spans="3:11" ht="12.75" customHeight="1" x14ac:dyDescent="0.25">
      <c r="C33" s="51"/>
      <c r="D33" s="50"/>
      <c r="E33" s="50"/>
      <c r="F33" s="50"/>
      <c r="G33" s="50"/>
      <c r="H33" s="237"/>
      <c r="I33" s="237"/>
      <c r="J33" s="237"/>
      <c r="K33" s="21"/>
    </row>
    <row r="34" spans="3:11" ht="12.75" customHeight="1" x14ac:dyDescent="0.2"/>
    <row r="35" spans="3:11" ht="12.75" customHeight="1" x14ac:dyDescent="0.2"/>
    <row r="36" spans="3:11" ht="12.75" customHeight="1" x14ac:dyDescent="0.2"/>
    <row r="37" spans="3:11" ht="12.75" customHeight="1" x14ac:dyDescent="0.2"/>
    <row r="38" spans="3:11" ht="12.75" customHeight="1" x14ac:dyDescent="0.2"/>
    <row r="39" spans="3:11" ht="12.75" customHeight="1" x14ac:dyDescent="0.2"/>
    <row r="40" spans="3:11" ht="12.75" customHeight="1" x14ac:dyDescent="0.2"/>
    <row r="41" spans="3:11" ht="12.75" customHeight="1" x14ac:dyDescent="0.2"/>
    <row r="42" spans="3:11" ht="12.75" customHeight="1" x14ac:dyDescent="0.2"/>
    <row r="43" spans="3:11" ht="12.75" customHeight="1" x14ac:dyDescent="0.2"/>
    <row r="44" spans="3:11" ht="12.75" customHeight="1" x14ac:dyDescent="0.2"/>
    <row r="45" spans="3:11" ht="12.75" customHeight="1" x14ac:dyDescent="0.2"/>
    <row r="46" spans="3:11" ht="12.75" customHeight="1" x14ac:dyDescent="0.2"/>
    <row r="47" spans="3:11" ht="12.75" customHeight="1" x14ac:dyDescent="0.2"/>
    <row r="48" spans="3:11" ht="12.75" customHeight="1" x14ac:dyDescent="0.2"/>
    <row r="49" spans="1:3" ht="12.75" customHeight="1" x14ac:dyDescent="0.2"/>
    <row r="50" spans="1:3" ht="12.75" customHeight="1" x14ac:dyDescent="0.2"/>
    <row r="51" spans="1:3" ht="12.75" customHeight="1" x14ac:dyDescent="0.2"/>
    <row r="52" spans="1:3" ht="19.5" customHeight="1" x14ac:dyDescent="0.2"/>
    <row r="53" spans="1:3" ht="12.75" customHeight="1" x14ac:dyDescent="0.2"/>
    <row r="54" spans="1:3" ht="12.75" customHeight="1" x14ac:dyDescent="0.2"/>
    <row r="55" spans="1:3" ht="12.75" customHeight="1" x14ac:dyDescent="0.2">
      <c r="A55" s="44"/>
      <c r="B55" s="41"/>
      <c r="C55" s="41"/>
    </row>
    <row r="56" spans="1:3" ht="12.75" customHeight="1" x14ac:dyDescent="0.2"/>
    <row r="57" spans="1:3" ht="12.75" customHeight="1" x14ac:dyDescent="0.2"/>
    <row r="58" spans="1:3" ht="12.75" customHeight="1" x14ac:dyDescent="0.2"/>
    <row r="59" spans="1:3" ht="12.75" customHeight="1" x14ac:dyDescent="0.2"/>
    <row r="60" spans="1:3" ht="12.75" customHeight="1" x14ac:dyDescent="0.2"/>
    <row r="61" spans="1:3" ht="12.75" customHeight="1" x14ac:dyDescent="0.2"/>
    <row r="62" spans="1:3" ht="12.75" customHeight="1" x14ac:dyDescent="0.2"/>
    <row r="63" spans="1:3" ht="12.75" customHeight="1" x14ac:dyDescent="0.2"/>
    <row r="64" spans="1:3" ht="12.75" customHeight="1" x14ac:dyDescent="0.2"/>
    <row r="65" spans="1:7" ht="12.75" customHeight="1" x14ac:dyDescent="0.2"/>
    <row r="66" spans="1:7" ht="12.75" customHeight="1" x14ac:dyDescent="0.2"/>
    <row r="67" spans="1:7" ht="12.75" customHeight="1" x14ac:dyDescent="0.2"/>
    <row r="68" spans="1:7" ht="12.75" customHeight="1" x14ac:dyDescent="0.25">
      <c r="A68" s="52"/>
      <c r="B68" s="53"/>
      <c r="C68" s="53"/>
      <c r="D68" s="53"/>
      <c r="E68" s="53"/>
      <c r="F68" s="53"/>
      <c r="G68" s="53"/>
    </row>
    <row r="69" spans="1:7" ht="12.75" customHeight="1" x14ac:dyDescent="0.2">
      <c r="A69" s="53"/>
      <c r="B69" s="53"/>
      <c r="C69" s="53"/>
      <c r="D69" s="53"/>
      <c r="E69" s="53"/>
      <c r="F69" s="53"/>
      <c r="G69" s="53"/>
    </row>
    <row r="70" spans="1:7" ht="12.75" customHeight="1" x14ac:dyDescent="0.2">
      <c r="A70" s="53"/>
      <c r="B70" s="53"/>
      <c r="C70" s="53"/>
      <c r="D70" s="53"/>
      <c r="E70" s="53"/>
      <c r="F70" s="53"/>
      <c r="G70" s="53"/>
    </row>
    <row r="71" spans="1:7" ht="12.75" customHeight="1" x14ac:dyDescent="0.2">
      <c r="A71" s="53"/>
      <c r="B71" s="53"/>
      <c r="C71" s="53"/>
      <c r="D71" s="53"/>
      <c r="E71" s="53"/>
      <c r="F71" s="53"/>
      <c r="G71" s="53"/>
    </row>
    <row r="72" spans="1:7" ht="12.75" customHeight="1" x14ac:dyDescent="0.2"/>
    <row r="73" spans="1:7" ht="12.75" customHeight="1" x14ac:dyDescent="0.2"/>
    <row r="74" spans="1:7" ht="12.75" customHeight="1" x14ac:dyDescent="0.2"/>
    <row r="75" spans="1:7" ht="12.75" customHeight="1" x14ac:dyDescent="0.2"/>
    <row r="76" spans="1:7" ht="12.75" customHeight="1" x14ac:dyDescent="0.2"/>
    <row r="77" spans="1:7" ht="12.75" customHeight="1" x14ac:dyDescent="0.2"/>
    <row r="78" spans="1:7" ht="12.75" customHeight="1" x14ac:dyDescent="0.2"/>
    <row r="79" spans="1:7" ht="12.75" customHeight="1" x14ac:dyDescent="0.2"/>
    <row r="80" spans="1:7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</sheetData>
  <mergeCells count="19">
    <mergeCell ref="K6:P6"/>
    <mergeCell ref="K8:P8"/>
    <mergeCell ref="F10:J10"/>
    <mergeCell ref="A2:E2"/>
    <mergeCell ref="A3:E3"/>
    <mergeCell ref="E5:J5"/>
    <mergeCell ref="A6:E6"/>
    <mergeCell ref="B5:D5"/>
    <mergeCell ref="H32:I33"/>
    <mergeCell ref="J32:J33"/>
    <mergeCell ref="F30:H30"/>
    <mergeCell ref="F11:J11"/>
    <mergeCell ref="B18:C18"/>
    <mergeCell ref="F18:G18"/>
    <mergeCell ref="A22:E22"/>
    <mergeCell ref="C27:J27"/>
    <mergeCell ref="B24:D24"/>
    <mergeCell ref="A26:B26"/>
    <mergeCell ref="A27:B27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76"/>
  <sheetViews>
    <sheetView view="pageBreakPreview" topLeftCell="A46" zoomScale="90" zoomScaleNormal="100" zoomScaleSheetLayoutView="90" workbookViewId="0">
      <selection activeCell="E13" sqref="E13"/>
    </sheetView>
  </sheetViews>
  <sheetFormatPr defaultColWidth="8.85546875" defaultRowHeight="15" x14ac:dyDescent="0.25"/>
  <cols>
    <col min="1" max="1" width="14" style="61" customWidth="1"/>
    <col min="2" max="2" width="11.28515625" style="61" customWidth="1"/>
    <col min="3" max="3" width="6.42578125" style="61" customWidth="1"/>
    <col min="4" max="4" width="8.28515625" style="61" customWidth="1"/>
    <col min="5" max="5" width="10.42578125" style="61" customWidth="1"/>
    <col min="6" max="6" width="6.7109375" style="61" customWidth="1"/>
    <col min="7" max="7" width="7.140625" style="61" customWidth="1"/>
    <col min="8" max="8" width="7.5703125" style="61" customWidth="1"/>
    <col min="9" max="9" width="9.42578125" style="61" customWidth="1"/>
    <col min="10" max="10" width="6.85546875" style="61" customWidth="1"/>
    <col min="11" max="16384" width="8.85546875" style="61"/>
  </cols>
  <sheetData>
    <row r="3" spans="1:11" ht="23.25" customHeight="1" x14ac:dyDescent="0.35">
      <c r="A3" s="267" t="s">
        <v>122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11" ht="25.5" customHeight="1" x14ac:dyDescent="0.35">
      <c r="A4" s="267" t="s">
        <v>121</v>
      </c>
      <c r="B4" s="267"/>
      <c r="C4" s="267"/>
      <c r="D4" s="267"/>
      <c r="E4" s="267"/>
      <c r="F4" s="267"/>
      <c r="G4" s="267"/>
      <c r="H4" s="267"/>
      <c r="I4" s="267"/>
      <c r="J4" s="267"/>
    </row>
    <row r="7" spans="1:11" ht="27" customHeight="1" x14ac:dyDescent="0.25">
      <c r="A7" s="252" t="s">
        <v>135</v>
      </c>
      <c r="B7" s="252"/>
      <c r="C7" s="252"/>
      <c r="D7" s="252"/>
      <c r="E7" s="252"/>
      <c r="F7" s="252"/>
      <c r="G7" s="252"/>
      <c r="H7" s="252"/>
      <c r="I7" s="252"/>
      <c r="J7" s="252"/>
      <c r="K7" s="196"/>
    </row>
    <row r="8" spans="1:11" x14ac:dyDescent="0.25">
      <c r="A8" s="70"/>
      <c r="B8" s="70"/>
      <c r="C8" s="102"/>
      <c r="D8" s="102"/>
      <c r="E8" s="102"/>
      <c r="F8" s="102"/>
      <c r="G8" s="102"/>
      <c r="H8" s="102"/>
      <c r="I8" s="71"/>
      <c r="J8" s="71"/>
      <c r="K8" s="62"/>
    </row>
    <row r="9" spans="1:11" x14ac:dyDescent="0.25">
      <c r="A9" s="103"/>
      <c r="B9" s="70"/>
      <c r="C9" s="102"/>
      <c r="D9" s="102"/>
      <c r="E9" s="102"/>
      <c r="F9" s="102"/>
      <c r="G9" s="102"/>
      <c r="H9" s="102"/>
      <c r="I9" s="71"/>
      <c r="J9" s="71"/>
      <c r="K9" s="62"/>
    </row>
    <row r="10" spans="1:11" s="74" customFormat="1" ht="12.75" x14ac:dyDescent="0.2">
      <c r="A10" s="269" t="s">
        <v>79</v>
      </c>
      <c r="B10" s="269"/>
      <c r="C10" s="269"/>
      <c r="D10" s="269"/>
      <c r="E10" s="269"/>
      <c r="F10" s="269"/>
      <c r="G10" s="269"/>
      <c r="H10" s="269"/>
      <c r="I10" s="269"/>
      <c r="J10" s="269"/>
      <c r="K10" s="75"/>
    </row>
    <row r="11" spans="1:11" x14ac:dyDescent="0.25">
      <c r="A11" s="70"/>
      <c r="B11" s="102"/>
      <c r="C11" s="102"/>
      <c r="D11" s="102"/>
      <c r="E11" s="102"/>
      <c r="F11" s="102"/>
      <c r="G11" s="102"/>
      <c r="H11" s="102"/>
      <c r="I11" s="102"/>
      <c r="J11" s="102"/>
      <c r="K11" s="62"/>
    </row>
    <row r="12" spans="1:11" x14ac:dyDescent="0.25">
      <c r="A12" s="102"/>
      <c r="B12" s="70"/>
      <c r="C12" s="70"/>
      <c r="D12" s="70"/>
      <c r="E12" s="70"/>
      <c r="F12" s="70"/>
      <c r="G12" s="70"/>
      <c r="H12" s="70"/>
      <c r="I12" s="71"/>
      <c r="J12" s="71"/>
      <c r="K12" s="62"/>
    </row>
    <row r="13" spans="1:11" x14ac:dyDescent="0.25">
      <c r="A13" s="103"/>
      <c r="B13" s="70"/>
      <c r="C13" s="70"/>
      <c r="D13" s="70"/>
      <c r="E13" s="70"/>
      <c r="F13" s="70"/>
      <c r="G13" s="70"/>
      <c r="H13" s="70"/>
      <c r="I13" s="71"/>
      <c r="J13" s="71"/>
      <c r="K13" s="62"/>
    </row>
    <row r="14" spans="1:11" ht="15" customHeight="1" x14ac:dyDescent="0.25">
      <c r="A14" s="270" t="s">
        <v>87</v>
      </c>
      <c r="B14" s="270"/>
      <c r="C14" s="270"/>
      <c r="D14" s="270"/>
      <c r="E14" s="270"/>
      <c r="F14" s="270"/>
      <c r="G14" s="270"/>
      <c r="H14" s="270"/>
      <c r="I14" s="270"/>
      <c r="J14" s="270"/>
      <c r="K14" s="62"/>
    </row>
    <row r="15" spans="1:11" x14ac:dyDescent="0.25">
      <c r="A15" s="71"/>
      <c r="B15" s="71"/>
      <c r="C15" s="71"/>
      <c r="D15" s="71"/>
      <c r="E15" s="71"/>
      <c r="F15" s="70"/>
      <c r="G15" s="70"/>
      <c r="H15" s="70"/>
      <c r="I15" s="71"/>
      <c r="J15" s="71"/>
      <c r="K15" s="62"/>
    </row>
    <row r="16" spans="1:11" x14ac:dyDescent="0.25">
      <c r="A16" s="72" t="s">
        <v>49</v>
      </c>
      <c r="B16" s="70"/>
      <c r="C16" s="72" t="s">
        <v>51</v>
      </c>
      <c r="D16" s="70"/>
      <c r="E16" s="72" t="s">
        <v>11</v>
      </c>
      <c r="F16" s="104"/>
      <c r="G16" s="70"/>
      <c r="H16" s="70"/>
      <c r="I16" s="71"/>
      <c r="J16" s="71"/>
      <c r="K16" s="62"/>
    </row>
    <row r="17" spans="1:11" x14ac:dyDescent="0.25">
      <c r="A17" s="72">
        <v>2</v>
      </c>
      <c r="B17" s="105" t="s">
        <v>50</v>
      </c>
      <c r="C17" s="72">
        <v>1</v>
      </c>
      <c r="D17" s="105" t="s">
        <v>52</v>
      </c>
      <c r="E17" s="105">
        <f>A17*C17</f>
        <v>2</v>
      </c>
      <c r="F17" s="104"/>
      <c r="G17" s="70"/>
      <c r="H17" s="70"/>
      <c r="I17" s="71"/>
      <c r="J17" s="71"/>
      <c r="K17" s="62"/>
    </row>
    <row r="18" spans="1:11" x14ac:dyDescent="0.25">
      <c r="A18" s="70"/>
      <c r="B18" s="71"/>
      <c r="C18" s="104"/>
      <c r="D18" s="71"/>
      <c r="E18" s="104"/>
      <c r="F18" s="104"/>
      <c r="G18" s="70"/>
      <c r="H18" s="70"/>
      <c r="I18" s="71"/>
      <c r="J18" s="71"/>
      <c r="K18" s="62"/>
    </row>
    <row r="19" spans="1:11" x14ac:dyDescent="0.25">
      <c r="A19" s="70"/>
      <c r="B19" s="71"/>
      <c r="C19" s="104"/>
      <c r="D19" s="71"/>
      <c r="E19" s="104"/>
      <c r="F19" s="104"/>
      <c r="G19" s="70"/>
      <c r="H19" s="70"/>
      <c r="I19" s="71"/>
      <c r="J19" s="71"/>
      <c r="K19" s="62"/>
    </row>
    <row r="20" spans="1:11" x14ac:dyDescent="0.25">
      <c r="A20" s="103"/>
      <c r="B20" s="71"/>
      <c r="C20" s="104"/>
      <c r="D20" s="71"/>
      <c r="E20" s="104"/>
      <c r="F20" s="104"/>
      <c r="G20" s="70"/>
      <c r="H20" s="70"/>
      <c r="I20" s="71"/>
      <c r="J20" s="71"/>
      <c r="K20" s="62"/>
    </row>
    <row r="21" spans="1:11" ht="13.5" customHeight="1" x14ac:dyDescent="0.25">
      <c r="A21" s="270" t="s">
        <v>90</v>
      </c>
      <c r="B21" s="270"/>
      <c r="C21" s="270"/>
      <c r="D21" s="270"/>
      <c r="E21" s="270"/>
      <c r="F21" s="270"/>
      <c r="G21" s="270"/>
      <c r="H21" s="270"/>
      <c r="I21" s="270"/>
      <c r="J21" s="270"/>
      <c r="K21" s="62"/>
    </row>
    <row r="22" spans="1:11" x14ac:dyDescent="0.25">
      <c r="A22" s="70"/>
      <c r="B22" s="71"/>
      <c r="C22" s="104"/>
      <c r="D22" s="70"/>
      <c r="E22" s="70"/>
      <c r="F22" s="104"/>
      <c r="G22" s="70"/>
      <c r="H22" s="70"/>
      <c r="I22" s="71"/>
      <c r="J22" s="71"/>
      <c r="K22" s="62"/>
    </row>
    <row r="23" spans="1:11" x14ac:dyDescent="0.25">
      <c r="A23" s="70"/>
      <c r="B23" s="71"/>
      <c r="C23" s="104"/>
      <c r="D23" s="70"/>
      <c r="E23" s="70"/>
      <c r="F23" s="104"/>
      <c r="G23" s="70"/>
      <c r="H23" s="70"/>
      <c r="I23" s="71"/>
      <c r="J23" s="71"/>
      <c r="K23" s="62"/>
    </row>
    <row r="24" spans="1:11" x14ac:dyDescent="0.25">
      <c r="A24" s="70"/>
      <c r="B24" s="71"/>
      <c r="C24" s="104"/>
      <c r="D24" s="71"/>
      <c r="E24" s="105" t="s">
        <v>18</v>
      </c>
      <c r="F24" s="104"/>
      <c r="G24" s="70"/>
      <c r="H24" s="70"/>
      <c r="I24" s="71"/>
      <c r="J24" s="71"/>
      <c r="K24" s="62"/>
    </row>
    <row r="25" spans="1:11" x14ac:dyDescent="0.25">
      <c r="A25" s="70"/>
      <c r="B25" s="71"/>
      <c r="C25" s="70"/>
      <c r="D25" s="72" t="s">
        <v>74</v>
      </c>
      <c r="E25" s="106">
        <v>5</v>
      </c>
      <c r="F25" s="107" t="s">
        <v>53</v>
      </c>
      <c r="G25" s="70"/>
      <c r="H25" s="70"/>
      <c r="I25" s="71"/>
      <c r="J25" s="71"/>
      <c r="K25" s="62"/>
    </row>
    <row r="26" spans="1:11" x14ac:dyDescent="0.25">
      <c r="A26" s="70"/>
      <c r="B26" s="71"/>
      <c r="C26" s="70"/>
      <c r="D26" s="103"/>
      <c r="E26" s="104"/>
      <c r="F26" s="107"/>
      <c r="G26" s="70"/>
      <c r="H26" s="70"/>
      <c r="I26" s="71"/>
      <c r="J26" s="71"/>
      <c r="K26" s="62"/>
    </row>
    <row r="27" spans="1:11" s="74" customFormat="1" ht="12.75" x14ac:dyDescent="0.2">
      <c r="A27" s="264" t="s">
        <v>81</v>
      </c>
      <c r="B27" s="264"/>
      <c r="C27" s="264"/>
      <c r="D27" s="264"/>
      <c r="E27" s="264"/>
      <c r="F27" s="264"/>
      <c r="G27" s="264"/>
      <c r="H27" s="264"/>
      <c r="I27" s="264"/>
      <c r="J27" s="264"/>
    </row>
    <row r="28" spans="1:11" s="73" customFormat="1" ht="14.45" customHeight="1" x14ac:dyDescent="0.25">
      <c r="A28" s="108"/>
      <c r="B28" s="109"/>
      <c r="C28" s="109"/>
      <c r="D28" s="109"/>
      <c r="E28" s="109"/>
      <c r="F28" s="109"/>
      <c r="G28" s="109"/>
      <c r="H28" s="70"/>
      <c r="I28" s="70"/>
      <c r="J28" s="70"/>
    </row>
    <row r="29" spans="1:11" s="73" customFormat="1" ht="14.45" customHeight="1" x14ac:dyDescent="0.25">
      <c r="A29" s="262" t="s">
        <v>88</v>
      </c>
      <c r="B29" s="262"/>
      <c r="C29" s="262"/>
      <c r="D29" s="262"/>
      <c r="E29" s="262"/>
      <c r="F29" s="262"/>
      <c r="G29" s="262"/>
      <c r="H29" s="262"/>
      <c r="I29" s="262"/>
      <c r="J29" s="262"/>
    </row>
    <row r="30" spans="1:11" s="73" customFormat="1" ht="13.5" customHeight="1" x14ac:dyDescent="0.25">
      <c r="A30" s="109"/>
      <c r="B30" s="109"/>
      <c r="C30" s="109"/>
      <c r="D30" s="109"/>
      <c r="E30" s="109"/>
      <c r="F30" s="109"/>
      <c r="G30" s="109"/>
      <c r="H30" s="70"/>
      <c r="I30" s="70"/>
      <c r="J30" s="70"/>
    </row>
    <row r="31" spans="1:11" s="73" customFormat="1" ht="14.45" customHeight="1" x14ac:dyDescent="0.25">
      <c r="A31" s="268" t="s">
        <v>58</v>
      </c>
      <c r="B31" s="268"/>
      <c r="C31" s="268"/>
      <c r="D31" s="268"/>
      <c r="E31" s="268"/>
      <c r="F31" s="268"/>
      <c r="G31" s="268"/>
      <c r="H31" s="268"/>
      <c r="I31" s="268"/>
      <c r="J31" s="70"/>
    </row>
    <row r="32" spans="1:11" s="73" customFormat="1" ht="14.45" customHeight="1" x14ac:dyDescent="0.25">
      <c r="A32" s="70"/>
      <c r="B32" s="111"/>
      <c r="C32" s="112"/>
      <c r="D32" s="111"/>
      <c r="E32" s="111"/>
      <c r="F32" s="111"/>
      <c r="G32" s="111"/>
      <c r="H32" s="111"/>
      <c r="I32" s="61"/>
      <c r="J32" s="70"/>
    </row>
    <row r="33" spans="1:10" s="73" customFormat="1" ht="14.45" customHeight="1" x14ac:dyDescent="0.25">
      <c r="A33" s="72" t="s">
        <v>49</v>
      </c>
      <c r="B33" s="111"/>
      <c r="C33" s="72" t="s">
        <v>51</v>
      </c>
      <c r="D33" s="111"/>
      <c r="E33" s="110" t="s">
        <v>56</v>
      </c>
      <c r="F33" s="111"/>
      <c r="G33" s="110" t="s">
        <v>17</v>
      </c>
      <c r="H33" s="111"/>
      <c r="I33" s="113" t="s">
        <v>57</v>
      </c>
      <c r="J33" s="70"/>
    </row>
    <row r="34" spans="1:10" s="73" customFormat="1" ht="14.45" customHeight="1" x14ac:dyDescent="0.25">
      <c r="A34" s="110">
        <v>1.2</v>
      </c>
      <c r="B34" s="110" t="s">
        <v>50</v>
      </c>
      <c r="C34" s="110">
        <v>1.2</v>
      </c>
      <c r="D34" s="114" t="s">
        <v>50</v>
      </c>
      <c r="E34" s="114">
        <v>2.5</v>
      </c>
      <c r="F34" s="110" t="s">
        <v>50</v>
      </c>
      <c r="G34" s="72">
        <v>4</v>
      </c>
      <c r="H34" s="72" t="s">
        <v>52</v>
      </c>
      <c r="I34" s="115">
        <f>ROUND(A34*C34*E34*G34,2)</f>
        <v>14.4</v>
      </c>
      <c r="J34" s="70"/>
    </row>
    <row r="35" spans="1:10" s="73" customFormat="1" ht="14.45" customHeight="1" x14ac:dyDescent="0.25">
      <c r="A35" s="71"/>
      <c r="B35" s="71"/>
      <c r="C35" s="71"/>
      <c r="D35" s="71"/>
      <c r="E35" s="71"/>
      <c r="F35" s="70"/>
      <c r="G35" s="71"/>
      <c r="H35" s="116" t="s">
        <v>80</v>
      </c>
      <c r="I35" s="113">
        <f>ROUND(SUM(I34),2)</f>
        <v>14.4</v>
      </c>
      <c r="J35" s="70"/>
    </row>
    <row r="36" spans="1:10" s="73" customFormat="1" ht="14.45" customHeight="1" x14ac:dyDescent="0.25">
      <c r="A36" s="109"/>
      <c r="B36" s="70"/>
      <c r="C36" s="70"/>
      <c r="D36" s="70"/>
      <c r="E36" s="70"/>
      <c r="F36" s="70"/>
      <c r="G36" s="70"/>
      <c r="H36" s="70"/>
      <c r="I36" s="70"/>
      <c r="J36" s="70"/>
    </row>
    <row r="37" spans="1:10" s="73" customFormat="1" ht="14.45" customHeight="1" x14ac:dyDescent="0.25">
      <c r="A37" s="109"/>
      <c r="B37" s="70"/>
      <c r="C37" s="70"/>
      <c r="D37" s="70"/>
      <c r="E37" s="70"/>
      <c r="F37" s="70"/>
      <c r="G37" s="70"/>
      <c r="H37" s="70"/>
      <c r="I37" s="70"/>
      <c r="J37" s="70"/>
    </row>
    <row r="38" spans="1:10" s="73" customFormat="1" ht="14.45" customHeight="1" x14ac:dyDescent="0.25">
      <c r="A38" s="108"/>
      <c r="B38" s="109"/>
      <c r="C38" s="109"/>
      <c r="D38" s="109"/>
      <c r="E38" s="109"/>
      <c r="F38" s="109"/>
      <c r="G38" s="109"/>
      <c r="H38" s="70"/>
      <c r="I38" s="70"/>
      <c r="J38" s="70"/>
    </row>
    <row r="39" spans="1:10" s="73" customFormat="1" ht="14.45" customHeight="1" x14ac:dyDescent="0.25">
      <c r="A39" s="262" t="s">
        <v>91</v>
      </c>
      <c r="B39" s="262"/>
      <c r="C39" s="262"/>
      <c r="D39" s="262"/>
      <c r="E39" s="262"/>
      <c r="F39" s="262"/>
      <c r="G39" s="262"/>
      <c r="H39" s="262"/>
      <c r="I39" s="262"/>
      <c r="J39" s="262"/>
    </row>
    <row r="40" spans="1:10" s="73" customFormat="1" ht="14.45" customHeight="1" x14ac:dyDescent="0.25">
      <c r="A40" s="117"/>
      <c r="B40" s="117"/>
      <c r="C40" s="117"/>
      <c r="D40" s="117"/>
      <c r="E40" s="117"/>
      <c r="F40" s="117"/>
      <c r="G40" s="117"/>
      <c r="H40" s="117"/>
      <c r="I40" s="117"/>
      <c r="J40" s="117"/>
    </row>
    <row r="41" spans="1:10" s="73" customFormat="1" ht="14.45" customHeight="1" x14ac:dyDescent="0.25">
      <c r="A41" s="118"/>
      <c r="B41" s="118"/>
      <c r="C41" s="110" t="s">
        <v>77</v>
      </c>
      <c r="D41" s="118"/>
      <c r="E41" s="111"/>
      <c r="F41" s="111"/>
      <c r="G41" s="111"/>
      <c r="H41" s="104"/>
      <c r="I41" s="70"/>
      <c r="J41" s="104"/>
    </row>
    <row r="42" spans="1:10" s="73" customFormat="1" ht="21.6" customHeight="1" x14ac:dyDescent="0.25">
      <c r="A42" s="263" t="s">
        <v>62</v>
      </c>
      <c r="B42" s="263"/>
      <c r="C42" s="120">
        <f>J63</f>
        <v>0.69</v>
      </c>
      <c r="D42" s="118"/>
      <c r="E42" s="118"/>
      <c r="F42" s="118"/>
      <c r="G42" s="118"/>
      <c r="H42" s="104"/>
      <c r="I42" s="70"/>
      <c r="J42" s="104"/>
    </row>
    <row r="43" spans="1:10" s="73" customFormat="1" ht="15" customHeight="1" x14ac:dyDescent="0.25">
      <c r="A43" s="263" t="s">
        <v>58</v>
      </c>
      <c r="B43" s="263"/>
      <c r="C43" s="120">
        <f>J70</f>
        <v>1.73</v>
      </c>
      <c r="D43" s="118"/>
      <c r="E43" s="118"/>
      <c r="F43" s="120" t="s">
        <v>78</v>
      </c>
      <c r="G43" s="118"/>
      <c r="H43" s="109"/>
      <c r="I43" s="109"/>
      <c r="J43" s="109"/>
    </row>
    <row r="44" spans="1:10" s="73" customFormat="1" ht="22.15" customHeight="1" x14ac:dyDescent="0.25">
      <c r="A44" s="263" t="s">
        <v>76</v>
      </c>
      <c r="B44" s="263"/>
      <c r="C44" s="120">
        <f>B71*D71*F44*H71</f>
        <v>0.5</v>
      </c>
      <c r="D44" s="118"/>
      <c r="E44" s="121" t="s">
        <v>84</v>
      </c>
      <c r="F44" s="120">
        <v>2</v>
      </c>
      <c r="G44" s="118"/>
      <c r="H44" s="71"/>
      <c r="I44" s="70"/>
      <c r="J44" s="70"/>
    </row>
    <row r="45" spans="1:10" s="73" customFormat="1" ht="14.45" customHeight="1" x14ac:dyDescent="0.25">
      <c r="A45" s="263" t="s">
        <v>0</v>
      </c>
      <c r="B45" s="263"/>
      <c r="C45" s="122">
        <f>SUM(C42:C44)</f>
        <v>2.92</v>
      </c>
      <c r="D45" s="118"/>
      <c r="E45" s="118"/>
      <c r="F45" s="118"/>
      <c r="G45" s="118"/>
      <c r="H45" s="71"/>
      <c r="I45" s="70"/>
      <c r="J45" s="70"/>
    </row>
    <row r="46" spans="1:10" s="73" customFormat="1" ht="14.45" customHeight="1" x14ac:dyDescent="0.25">
      <c r="A46" s="123"/>
      <c r="B46" s="123"/>
      <c r="C46" s="124"/>
      <c r="D46" s="118"/>
      <c r="E46" s="118"/>
      <c r="F46" s="118"/>
      <c r="G46" s="118"/>
      <c r="H46" s="71"/>
      <c r="I46" s="70"/>
      <c r="J46" s="70"/>
    </row>
    <row r="47" spans="1:10" s="73" customFormat="1" ht="14.45" customHeight="1" x14ac:dyDescent="0.25">
      <c r="A47" s="123"/>
      <c r="B47" s="123"/>
      <c r="C47" s="124"/>
      <c r="D47" s="118"/>
      <c r="E47" s="118"/>
      <c r="F47" s="118"/>
      <c r="G47" s="118"/>
      <c r="H47" s="71"/>
      <c r="I47" s="70"/>
      <c r="J47" s="70"/>
    </row>
    <row r="48" spans="1:10" s="73" customFormat="1" ht="14.45" customHeight="1" x14ac:dyDescent="0.25">
      <c r="A48" s="109"/>
      <c r="B48" s="111"/>
      <c r="C48" s="111"/>
      <c r="D48" s="111"/>
      <c r="E48" s="111"/>
      <c r="F48" s="111"/>
      <c r="G48" s="111"/>
      <c r="H48" s="71"/>
      <c r="I48" s="70"/>
      <c r="J48" s="104"/>
    </row>
    <row r="49" spans="1:10" s="73" customFormat="1" ht="14.45" customHeight="1" x14ac:dyDescent="0.25">
      <c r="A49" s="266" t="s">
        <v>54</v>
      </c>
      <c r="B49" s="266" t="s">
        <v>52</v>
      </c>
      <c r="C49" s="110" t="s">
        <v>82</v>
      </c>
      <c r="D49" s="266" t="s">
        <v>26</v>
      </c>
      <c r="E49" s="268" t="s">
        <v>83</v>
      </c>
      <c r="F49" s="268"/>
      <c r="G49" s="268"/>
      <c r="H49" s="61"/>
      <c r="I49" s="61"/>
      <c r="J49" s="61"/>
    </row>
    <row r="50" spans="1:10" s="73" customFormat="1" ht="12.75" customHeight="1" x14ac:dyDescent="0.25">
      <c r="A50" s="266"/>
      <c r="B50" s="266"/>
      <c r="C50" s="110">
        <f>I35</f>
        <v>14.4</v>
      </c>
      <c r="D50" s="266"/>
      <c r="E50" s="265">
        <f>C45</f>
        <v>2.92</v>
      </c>
      <c r="F50" s="265"/>
      <c r="G50" s="265"/>
      <c r="H50" s="105" t="s">
        <v>52</v>
      </c>
      <c r="I50" s="271">
        <f>ROUND(C50-E50,2)</f>
        <v>11.48</v>
      </c>
      <c r="J50" s="271"/>
    </row>
    <row r="51" spans="1:10" s="73" customFormat="1" ht="14.45" customHeight="1" x14ac:dyDescent="0.25">
      <c r="A51" s="118"/>
      <c r="B51" s="118"/>
      <c r="C51" s="111"/>
      <c r="D51" s="118"/>
      <c r="E51" s="111"/>
      <c r="F51" s="111"/>
      <c r="G51" s="111"/>
      <c r="H51" s="104"/>
      <c r="I51" s="70"/>
      <c r="J51" s="104"/>
    </row>
    <row r="52" spans="1:10" s="73" customFormat="1" ht="14.45" customHeight="1" x14ac:dyDescent="0.25">
      <c r="A52" s="109"/>
      <c r="B52" s="111"/>
      <c r="C52" s="111"/>
      <c r="D52" s="111"/>
      <c r="E52" s="111"/>
      <c r="F52" s="111"/>
      <c r="G52" s="111"/>
      <c r="H52" s="71"/>
      <c r="I52" s="70"/>
      <c r="J52" s="70"/>
    </row>
    <row r="53" spans="1:10" s="73" customFormat="1" ht="14.45" customHeight="1" x14ac:dyDescent="0.25">
      <c r="A53" s="109"/>
      <c r="B53" s="111"/>
      <c r="C53" s="111"/>
      <c r="D53" s="111"/>
      <c r="E53" s="111"/>
      <c r="F53" s="111"/>
      <c r="G53" s="111"/>
      <c r="H53" s="71"/>
      <c r="I53" s="70"/>
      <c r="J53" s="70"/>
    </row>
    <row r="54" spans="1:10" ht="14.45" customHeight="1" x14ac:dyDescent="0.25">
      <c r="A54" s="109"/>
      <c r="B54" s="111"/>
      <c r="C54" s="111"/>
      <c r="D54" s="111"/>
      <c r="E54" s="111"/>
      <c r="F54" s="111"/>
      <c r="G54" s="111"/>
      <c r="H54" s="71"/>
      <c r="I54" s="70"/>
      <c r="J54" s="70"/>
    </row>
    <row r="55" spans="1:10" s="74" customFormat="1" ht="14.45" customHeight="1" x14ac:dyDescent="0.2">
      <c r="A55" s="264" t="s">
        <v>86</v>
      </c>
      <c r="B55" s="264"/>
      <c r="C55" s="264"/>
      <c r="D55" s="264"/>
      <c r="E55" s="264"/>
      <c r="F55" s="264"/>
      <c r="G55" s="264"/>
      <c r="H55" s="264"/>
      <c r="I55" s="264"/>
      <c r="J55" s="264"/>
    </row>
    <row r="56" spans="1:10" ht="14.45" customHeight="1" x14ac:dyDescent="0.25">
      <c r="A56" s="125"/>
      <c r="B56" s="111"/>
      <c r="C56" s="111"/>
      <c r="D56" s="111"/>
      <c r="E56" s="111"/>
      <c r="F56" s="111"/>
      <c r="G56" s="111"/>
      <c r="H56" s="71"/>
      <c r="I56" s="70"/>
      <c r="J56" s="70"/>
    </row>
    <row r="57" spans="1:10" ht="14.45" customHeight="1" x14ac:dyDescent="0.25">
      <c r="A57" s="253" t="s">
        <v>92</v>
      </c>
      <c r="B57" s="253"/>
      <c r="C57" s="253"/>
      <c r="D57" s="253"/>
      <c r="E57" s="253"/>
      <c r="F57" s="253"/>
      <c r="G57" s="253"/>
      <c r="H57" s="253"/>
      <c r="I57" s="253"/>
      <c r="J57" s="253"/>
    </row>
    <row r="58" spans="1:10" ht="14.45" customHeight="1" x14ac:dyDescent="0.25">
      <c r="A58" s="126"/>
      <c r="B58" s="126"/>
      <c r="C58" s="126"/>
      <c r="D58" s="126"/>
      <c r="E58" s="126"/>
      <c r="F58" s="126"/>
      <c r="G58" s="102"/>
      <c r="H58" s="102"/>
      <c r="I58" s="102"/>
      <c r="J58" s="102"/>
    </row>
    <row r="59" spans="1:10" ht="14.45" customHeight="1" x14ac:dyDescent="0.25">
      <c r="A59" s="109"/>
      <c r="B59" s="72" t="s">
        <v>55</v>
      </c>
      <c r="C59" s="127"/>
      <c r="D59" s="72" t="s">
        <v>49</v>
      </c>
      <c r="E59" s="127"/>
      <c r="F59" s="72" t="s">
        <v>56</v>
      </c>
      <c r="G59" s="109"/>
      <c r="H59" s="128" t="s">
        <v>17</v>
      </c>
      <c r="I59" s="70"/>
      <c r="J59" s="72" t="s">
        <v>57</v>
      </c>
    </row>
    <row r="60" spans="1:10" ht="14.45" customHeight="1" x14ac:dyDescent="0.25">
      <c r="A60" s="129" t="s">
        <v>58</v>
      </c>
      <c r="B60" s="110">
        <f>A34</f>
        <v>1.2</v>
      </c>
      <c r="C60" s="110" t="s">
        <v>50</v>
      </c>
      <c r="D60" s="110">
        <f>C34</f>
        <v>1.2</v>
      </c>
      <c r="E60" s="110" t="s">
        <v>50</v>
      </c>
      <c r="F60" s="110">
        <v>0.05</v>
      </c>
      <c r="G60" s="110" t="s">
        <v>50</v>
      </c>
      <c r="H60" s="72">
        <f>G34</f>
        <v>4</v>
      </c>
      <c r="I60" s="72" t="s">
        <v>52</v>
      </c>
      <c r="J60" s="72">
        <f>ROUND(B60*D60*F60*H60,2)</f>
        <v>0.28999999999999998</v>
      </c>
    </row>
    <row r="61" spans="1:10" ht="14.45" customHeight="1" x14ac:dyDescent="0.25">
      <c r="A61" s="129" t="s">
        <v>111</v>
      </c>
      <c r="B61" s="110">
        <v>2</v>
      </c>
      <c r="C61" s="110" t="s">
        <v>50</v>
      </c>
      <c r="D61" s="110">
        <v>2</v>
      </c>
      <c r="E61" s="110" t="s">
        <v>50</v>
      </c>
      <c r="F61" s="110">
        <v>0.05</v>
      </c>
      <c r="G61" s="110" t="s">
        <v>50</v>
      </c>
      <c r="H61" s="72">
        <v>2</v>
      </c>
      <c r="I61" s="72" t="s">
        <v>52</v>
      </c>
      <c r="J61" s="72">
        <f>ROUND(B61*D61*F61*H61,2)</f>
        <v>0.4</v>
      </c>
    </row>
    <row r="62" spans="1:10" ht="14.45" customHeight="1" x14ac:dyDescent="0.25">
      <c r="B62" s="111"/>
      <c r="C62" s="111"/>
      <c r="D62" s="111"/>
      <c r="E62" s="111"/>
      <c r="F62" s="111"/>
      <c r="G62" s="111"/>
      <c r="H62" s="71"/>
      <c r="I62" s="71"/>
      <c r="J62" s="103"/>
    </row>
    <row r="63" spans="1:10" ht="14.45" customHeight="1" x14ac:dyDescent="0.25">
      <c r="A63" s="109"/>
      <c r="B63" s="111"/>
      <c r="C63" s="111"/>
      <c r="D63" s="111"/>
      <c r="E63" s="111"/>
      <c r="F63" s="111"/>
      <c r="G63" s="111"/>
      <c r="H63" s="254" t="s">
        <v>0</v>
      </c>
      <c r="I63" s="254"/>
      <c r="J63" s="113">
        <f>ROUND(SUM(J60:J61),2)</f>
        <v>0.69</v>
      </c>
    </row>
    <row r="64" spans="1:10" ht="14.45" customHeight="1" x14ac:dyDescent="0.25">
      <c r="A64" s="109"/>
      <c r="B64" s="111"/>
      <c r="C64" s="111"/>
      <c r="D64" s="111"/>
      <c r="E64" s="111"/>
      <c r="F64" s="111"/>
      <c r="G64" s="111"/>
      <c r="H64" s="71"/>
      <c r="I64" s="71"/>
      <c r="J64" s="103"/>
    </row>
    <row r="65" spans="1:11" ht="14.45" customHeight="1" x14ac:dyDescent="0.25">
      <c r="A65" s="130"/>
      <c r="B65" s="109"/>
      <c r="C65" s="109"/>
      <c r="D65" s="109"/>
      <c r="E65" s="109"/>
      <c r="F65" s="109"/>
      <c r="G65" s="109"/>
      <c r="H65" s="70"/>
      <c r="I65" s="70"/>
      <c r="J65" s="70"/>
    </row>
    <row r="66" spans="1:11" ht="14.45" customHeight="1" x14ac:dyDescent="0.25">
      <c r="A66" s="263" t="s">
        <v>93</v>
      </c>
      <c r="B66" s="263"/>
      <c r="C66" s="263"/>
      <c r="D66" s="263"/>
      <c r="E66" s="263"/>
      <c r="F66" s="263"/>
      <c r="G66" s="263"/>
      <c r="H66" s="263"/>
      <c r="I66" s="263"/>
      <c r="J66" s="263"/>
    </row>
    <row r="67" spans="1:11" ht="14.45" customHeight="1" x14ac:dyDescent="0.25">
      <c r="A67" s="70"/>
      <c r="B67" s="111"/>
      <c r="C67" s="111"/>
      <c r="D67" s="111"/>
      <c r="E67" s="111"/>
      <c r="F67" s="111"/>
      <c r="G67" s="111"/>
      <c r="H67" s="111"/>
      <c r="I67" s="111"/>
      <c r="J67" s="70"/>
    </row>
    <row r="68" spans="1:11" ht="14.45" customHeight="1" x14ac:dyDescent="0.25">
      <c r="A68" s="131"/>
      <c r="B68" s="132" t="s">
        <v>55</v>
      </c>
      <c r="C68" s="104"/>
      <c r="D68" s="132" t="s">
        <v>49</v>
      </c>
      <c r="E68" s="104"/>
      <c r="F68" s="132" t="s">
        <v>56</v>
      </c>
      <c r="G68" s="133"/>
      <c r="H68" s="134" t="s">
        <v>17</v>
      </c>
      <c r="I68" s="131"/>
      <c r="J68" s="132" t="s">
        <v>57</v>
      </c>
    </row>
    <row r="69" spans="1:11" ht="14.45" customHeight="1" x14ac:dyDescent="0.25">
      <c r="A69" s="261" t="s">
        <v>73</v>
      </c>
      <c r="B69" s="261"/>
      <c r="C69" s="261"/>
      <c r="D69" s="261"/>
      <c r="E69" s="261"/>
      <c r="F69" s="261"/>
      <c r="G69" s="261"/>
      <c r="H69" s="261"/>
      <c r="I69" s="261"/>
      <c r="J69" s="261"/>
    </row>
    <row r="70" spans="1:11" ht="14.45" customHeight="1" x14ac:dyDescent="0.25">
      <c r="A70" s="135" t="s">
        <v>59</v>
      </c>
      <c r="B70" s="136">
        <f>A34</f>
        <v>1.2</v>
      </c>
      <c r="C70" s="120" t="s">
        <v>50</v>
      </c>
      <c r="D70" s="120">
        <f>C34</f>
        <v>1.2</v>
      </c>
      <c r="E70" s="120" t="s">
        <v>50</v>
      </c>
      <c r="F70" s="120">
        <v>0.3</v>
      </c>
      <c r="G70" s="136" t="s">
        <v>50</v>
      </c>
      <c r="H70" s="137">
        <f>G34</f>
        <v>4</v>
      </c>
      <c r="I70" s="137" t="s">
        <v>52</v>
      </c>
      <c r="J70" s="105">
        <f>ROUND(B70*D70*F70*H70,2)</f>
        <v>1.73</v>
      </c>
    </row>
    <row r="71" spans="1:11" ht="19.5" customHeight="1" x14ac:dyDescent="0.25">
      <c r="A71" s="119" t="s">
        <v>85</v>
      </c>
      <c r="B71" s="136">
        <v>0.25</v>
      </c>
      <c r="C71" s="120" t="s">
        <v>50</v>
      </c>
      <c r="D71" s="120">
        <v>0.25</v>
      </c>
      <c r="E71" s="120" t="s">
        <v>50</v>
      </c>
      <c r="F71" s="120">
        <v>1.5</v>
      </c>
      <c r="G71" s="136" t="s">
        <v>50</v>
      </c>
      <c r="H71" s="137">
        <f>H70</f>
        <v>4</v>
      </c>
      <c r="I71" s="137" t="s">
        <v>52</v>
      </c>
      <c r="J71" s="105">
        <f>ROUND(B71*D71*F71*H71,2)</f>
        <v>0.38</v>
      </c>
    </row>
    <row r="72" spans="1:11" ht="14.45" customHeight="1" x14ac:dyDescent="0.25">
      <c r="A72" s="261" t="s">
        <v>68</v>
      </c>
      <c r="B72" s="261"/>
      <c r="C72" s="261"/>
      <c r="D72" s="261"/>
      <c r="E72" s="261"/>
      <c r="F72" s="261"/>
      <c r="G72" s="261"/>
      <c r="H72" s="261"/>
      <c r="I72" s="261"/>
      <c r="J72" s="261"/>
    </row>
    <row r="73" spans="1:11" ht="14.45" customHeight="1" x14ac:dyDescent="0.25">
      <c r="A73" s="109"/>
      <c r="B73" s="111"/>
      <c r="C73" s="111"/>
      <c r="D73" s="111"/>
      <c r="E73" s="111"/>
      <c r="F73" s="111"/>
      <c r="G73" s="256" t="s">
        <v>0</v>
      </c>
      <c r="H73" s="257"/>
      <c r="I73" s="258"/>
      <c r="J73" s="113">
        <f>ROUND(SUM(J70:J71),2)</f>
        <v>2.11</v>
      </c>
    </row>
    <row r="74" spans="1:11" ht="14.45" customHeight="1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</row>
    <row r="75" spans="1:11" ht="14.45" customHeight="1" x14ac:dyDescent="0.25">
      <c r="A75" s="109"/>
      <c r="B75" s="111"/>
      <c r="C75" s="111"/>
      <c r="D75" s="111"/>
      <c r="E75" s="111"/>
      <c r="F75" s="111"/>
      <c r="G75" s="111"/>
      <c r="H75" s="111"/>
      <c r="I75" s="111"/>
      <c r="J75" s="70"/>
    </row>
    <row r="76" spans="1:11" x14ac:dyDescent="0.25">
      <c r="A76" s="109"/>
      <c r="B76" s="111"/>
      <c r="C76" s="111"/>
      <c r="D76" s="111"/>
      <c r="E76" s="111"/>
      <c r="F76" s="111"/>
      <c r="G76" s="111"/>
      <c r="H76" s="71"/>
      <c r="I76" s="71"/>
      <c r="J76" s="71"/>
      <c r="K76" s="60"/>
    </row>
    <row r="77" spans="1:11" x14ac:dyDescent="0.25">
      <c r="A77" s="118"/>
      <c r="B77" s="118"/>
      <c r="C77" s="118"/>
      <c r="D77" s="118"/>
      <c r="E77" s="118"/>
      <c r="F77" s="111"/>
      <c r="G77" s="111"/>
      <c r="H77" s="71"/>
      <c r="I77" s="70"/>
      <c r="J77" s="72" t="s">
        <v>113</v>
      </c>
      <c r="K77" s="60"/>
    </row>
    <row r="78" spans="1:11" ht="66.599999999999994" customHeight="1" x14ac:dyDescent="0.25">
      <c r="A78" s="120" t="s">
        <v>43</v>
      </c>
      <c r="B78" s="255" t="s">
        <v>104</v>
      </c>
      <c r="C78" s="255"/>
      <c r="D78" s="255"/>
      <c r="E78" s="255"/>
      <c r="F78" s="255"/>
      <c r="G78" s="255"/>
      <c r="H78" s="255"/>
      <c r="I78" s="255"/>
      <c r="J78" s="141">
        <v>6</v>
      </c>
      <c r="K78" s="60"/>
    </row>
    <row r="79" spans="1:11" ht="40.15" customHeight="1" x14ac:dyDescent="0.25">
      <c r="A79" s="120" t="s">
        <v>44</v>
      </c>
      <c r="B79" s="255" t="s">
        <v>105</v>
      </c>
      <c r="C79" s="255"/>
      <c r="D79" s="255"/>
      <c r="E79" s="255"/>
      <c r="F79" s="255"/>
      <c r="G79" s="255"/>
      <c r="H79" s="255"/>
      <c r="I79" s="255"/>
      <c r="J79" s="141">
        <v>1</v>
      </c>
      <c r="K79" s="60"/>
    </row>
    <row r="80" spans="1:11" ht="25.15" customHeight="1" x14ac:dyDescent="0.25">
      <c r="A80" s="120" t="s">
        <v>60</v>
      </c>
      <c r="B80" s="255" t="s">
        <v>106</v>
      </c>
      <c r="C80" s="255"/>
      <c r="D80" s="255"/>
      <c r="E80" s="255"/>
      <c r="F80" s="255"/>
      <c r="G80" s="255"/>
      <c r="H80" s="255"/>
      <c r="I80" s="255"/>
      <c r="J80" s="141">
        <v>2</v>
      </c>
      <c r="K80" s="60"/>
    </row>
    <row r="81" spans="1:11" ht="54" customHeight="1" x14ac:dyDescent="0.25">
      <c r="A81" s="120" t="s">
        <v>61</v>
      </c>
      <c r="B81" s="255" t="s">
        <v>107</v>
      </c>
      <c r="C81" s="255"/>
      <c r="D81" s="255"/>
      <c r="E81" s="255"/>
      <c r="F81" s="255"/>
      <c r="G81" s="255"/>
      <c r="H81" s="255"/>
      <c r="I81" s="255"/>
      <c r="J81" s="141">
        <v>1</v>
      </c>
      <c r="K81" s="60"/>
    </row>
    <row r="82" spans="1:11" x14ac:dyDescent="0.25">
      <c r="A82" s="123"/>
      <c r="B82" s="70"/>
      <c r="C82" s="70"/>
      <c r="D82" s="70"/>
      <c r="E82" s="70"/>
      <c r="F82" s="70"/>
      <c r="G82" s="70"/>
      <c r="H82" s="70"/>
      <c r="I82" s="70"/>
      <c r="J82" s="70"/>
      <c r="K82" s="60"/>
    </row>
    <row r="83" spans="1:11" x14ac:dyDescent="0.25">
      <c r="A83" s="70"/>
      <c r="B83" s="70"/>
      <c r="C83" s="70"/>
      <c r="D83" s="70"/>
      <c r="E83" s="70"/>
      <c r="F83" s="111"/>
      <c r="G83" s="111"/>
      <c r="H83" s="71"/>
      <c r="I83" s="71"/>
      <c r="J83" s="71"/>
      <c r="K83" s="60"/>
    </row>
    <row r="84" spans="1:11" x14ac:dyDescent="0.25">
      <c r="A84" s="109"/>
      <c r="B84" s="111"/>
      <c r="C84" s="111"/>
      <c r="D84" s="111"/>
      <c r="E84" s="111"/>
      <c r="F84" s="111"/>
      <c r="G84" s="259" t="s">
        <v>123</v>
      </c>
      <c r="H84" s="260"/>
      <c r="I84" s="260"/>
      <c r="J84" s="260"/>
      <c r="K84" s="60"/>
    </row>
    <row r="87" spans="1:11" s="96" customFormat="1" ht="15" customHeight="1" x14ac:dyDescent="0.2">
      <c r="B87" s="163"/>
      <c r="C87" s="163"/>
      <c r="D87" s="163"/>
      <c r="E87" s="139"/>
      <c r="G87" s="99"/>
      <c r="H87" s="101"/>
    </row>
    <row r="88" spans="1:11" s="96" customFormat="1" ht="20.25" customHeight="1" x14ac:dyDescent="0.2">
      <c r="C88" s="187" t="s">
        <v>129</v>
      </c>
      <c r="F88" s="217"/>
      <c r="G88" s="217"/>
      <c r="H88" s="217"/>
    </row>
    <row r="89" spans="1:11" s="96" customFormat="1" ht="18.75" customHeight="1" x14ac:dyDescent="0.2">
      <c r="C89" s="187" t="s">
        <v>130</v>
      </c>
      <c r="G89" s="99"/>
      <c r="H89" s="100"/>
    </row>
    <row r="90" spans="1:11" s="96" customFormat="1" ht="21" customHeight="1" x14ac:dyDescent="0.2">
      <c r="C90" s="187" t="s">
        <v>131</v>
      </c>
      <c r="G90" s="99"/>
      <c r="H90" s="100"/>
    </row>
    <row r="91" spans="1:11" s="96" customFormat="1" ht="12.75" customHeight="1" x14ac:dyDescent="0.2">
      <c r="G91" s="99"/>
      <c r="H91" s="100"/>
    </row>
    <row r="676" spans="8:8" x14ac:dyDescent="0.25">
      <c r="H676" s="77" t="s">
        <v>89</v>
      </c>
    </row>
  </sheetData>
  <mergeCells count="33">
    <mergeCell ref="A69:J69"/>
    <mergeCell ref="A10:J10"/>
    <mergeCell ref="A14:J14"/>
    <mergeCell ref="A21:J21"/>
    <mergeCell ref="A29:J29"/>
    <mergeCell ref="A27:J27"/>
    <mergeCell ref="I50:J50"/>
    <mergeCell ref="A49:A50"/>
    <mergeCell ref="A66:J66"/>
    <mergeCell ref="D49:D50"/>
    <mergeCell ref="A31:I31"/>
    <mergeCell ref="A42:B42"/>
    <mergeCell ref="E50:G50"/>
    <mergeCell ref="B49:B50"/>
    <mergeCell ref="A3:J3"/>
    <mergeCell ref="A4:J4"/>
    <mergeCell ref="E49:G49"/>
    <mergeCell ref="A7:J7"/>
    <mergeCell ref="A57:J57"/>
    <mergeCell ref="H63:I63"/>
    <mergeCell ref="F88:H88"/>
    <mergeCell ref="B80:I80"/>
    <mergeCell ref="B81:I81"/>
    <mergeCell ref="B78:I78"/>
    <mergeCell ref="B79:I79"/>
    <mergeCell ref="G73:I73"/>
    <mergeCell ref="G84:J84"/>
    <mergeCell ref="A72:J72"/>
    <mergeCell ref="A39:J39"/>
    <mergeCell ref="A44:B44"/>
    <mergeCell ref="A55:J55"/>
    <mergeCell ref="A43:B43"/>
    <mergeCell ref="A45:B45"/>
  </mergeCells>
  <phoneticPr fontId="1" type="noConversion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48"/>
  <sheetViews>
    <sheetView topLeftCell="A7" zoomScale="90" zoomScaleNormal="90" zoomScaleSheetLayoutView="90" workbookViewId="0">
      <selection activeCell="E25" sqref="E25"/>
    </sheetView>
  </sheetViews>
  <sheetFormatPr defaultColWidth="14.42578125" defaultRowHeight="15" customHeight="1" x14ac:dyDescent="0.2"/>
  <cols>
    <col min="1" max="1" width="13.28515625" style="80" customWidth="1"/>
    <col min="2" max="2" width="56.85546875" style="80" customWidth="1"/>
    <col min="3" max="3" width="7.85546875" style="80" customWidth="1"/>
    <col min="4" max="4" width="13.28515625" style="80" customWidth="1"/>
    <col min="5" max="5" width="14.28515625" style="80" bestFit="1" customWidth="1"/>
    <col min="6" max="6" width="10.85546875" style="80" customWidth="1"/>
    <col min="7" max="7" width="17.140625" style="80" customWidth="1"/>
    <col min="8" max="8" width="17.7109375" style="80" customWidth="1"/>
    <col min="9" max="9" width="12.85546875" style="80" bestFit="1" customWidth="1"/>
    <col min="10" max="10" width="11.7109375" style="80" customWidth="1"/>
    <col min="11" max="23" width="8.7109375" style="80" customWidth="1"/>
    <col min="24" max="16384" width="14.42578125" style="80"/>
  </cols>
  <sheetData>
    <row r="1" spans="1:7" ht="22.5" customHeight="1" x14ac:dyDescent="0.35">
      <c r="B1" s="277" t="s">
        <v>9</v>
      </c>
      <c r="C1" s="277"/>
      <c r="D1" s="277"/>
      <c r="E1" s="277"/>
      <c r="F1" s="277"/>
    </row>
    <row r="2" spans="1:7" ht="26.25" customHeight="1" x14ac:dyDescent="0.35">
      <c r="B2" s="277" t="s">
        <v>10</v>
      </c>
      <c r="C2" s="277"/>
      <c r="D2" s="277"/>
      <c r="E2" s="277"/>
      <c r="F2" s="277"/>
    </row>
    <row r="5" spans="1:7" ht="15" customHeight="1" thickBot="1" x14ac:dyDescent="0.25">
      <c r="A5" s="78"/>
      <c r="B5" s="81"/>
      <c r="C5" s="81"/>
      <c r="D5" s="81"/>
      <c r="E5" s="81"/>
      <c r="F5" s="81"/>
      <c r="G5" s="81"/>
    </row>
    <row r="6" spans="1:7" ht="16.5" customHeight="1" thickBot="1" x14ac:dyDescent="0.25">
      <c r="A6" s="78"/>
      <c r="B6" s="82"/>
      <c r="C6" s="83"/>
      <c r="D6" s="84"/>
      <c r="E6" s="178" t="s">
        <v>63</v>
      </c>
      <c r="F6" s="179">
        <v>0.2369</v>
      </c>
      <c r="G6" s="85"/>
    </row>
    <row r="7" spans="1:7" ht="16.5" customHeight="1" x14ac:dyDescent="0.2">
      <c r="A7" s="78"/>
      <c r="B7" s="82"/>
      <c r="C7" s="83"/>
      <c r="D7" s="84"/>
      <c r="E7" s="189"/>
      <c r="F7" s="190"/>
      <c r="G7" s="85"/>
    </row>
    <row r="8" spans="1:7" ht="18" customHeight="1" x14ac:dyDescent="0.2">
      <c r="A8" s="278" t="s">
        <v>132</v>
      </c>
      <c r="B8" s="279"/>
      <c r="C8" s="279"/>
      <c r="D8" s="279"/>
      <c r="E8" s="279"/>
      <c r="F8" s="279"/>
      <c r="G8" s="280"/>
    </row>
    <row r="9" spans="1:7" ht="43.15" customHeight="1" x14ac:dyDescent="0.2">
      <c r="A9" s="93" t="s">
        <v>128</v>
      </c>
      <c r="B9" s="172" t="s">
        <v>6</v>
      </c>
      <c r="C9" s="173" t="s">
        <v>94</v>
      </c>
      <c r="D9" s="174" t="s">
        <v>5</v>
      </c>
      <c r="E9" s="174" t="s">
        <v>95</v>
      </c>
      <c r="F9" s="175" t="s">
        <v>17</v>
      </c>
      <c r="G9" s="176" t="s">
        <v>96</v>
      </c>
    </row>
    <row r="10" spans="1:7" s="79" customFormat="1" ht="96.6" customHeight="1" x14ac:dyDescent="0.2">
      <c r="A10" s="94" t="s">
        <v>124</v>
      </c>
      <c r="B10" s="180" t="s">
        <v>116</v>
      </c>
      <c r="C10" s="177" t="s">
        <v>1</v>
      </c>
      <c r="D10" s="181">
        <f>ROUND(AVERAGE(4500,3900,4500),2)</f>
        <v>4300</v>
      </c>
      <c r="E10" s="88">
        <f>ROUND(D10*(1+$F$6),2)</f>
        <v>5318.67</v>
      </c>
      <c r="F10" s="89">
        <v>6</v>
      </c>
      <c r="G10" s="90">
        <f>ROUND(E10*F10,2)</f>
        <v>31912.02</v>
      </c>
    </row>
    <row r="11" spans="1:7" ht="47.25" customHeight="1" x14ac:dyDescent="0.2">
      <c r="A11" s="94" t="s">
        <v>125</v>
      </c>
      <c r="B11" s="180" t="s">
        <v>117</v>
      </c>
      <c r="C11" s="177" t="s">
        <v>1</v>
      </c>
      <c r="D11" s="181">
        <f>ROUND(AVERAGE(6000,3500,6000),2)</f>
        <v>5166.67</v>
      </c>
      <c r="E11" s="88">
        <f t="shared" ref="E11:E13" si="0">ROUND(D11*(1+$F$6),2)</f>
        <v>6390.65</v>
      </c>
      <c r="F11" s="89">
        <v>1</v>
      </c>
      <c r="G11" s="90">
        <f t="shared" ref="G11:G13" si="1">ROUND(E11*F11,2)</f>
        <v>6390.65</v>
      </c>
    </row>
    <row r="12" spans="1:7" ht="57" customHeight="1" x14ac:dyDescent="0.2">
      <c r="A12" s="94" t="s">
        <v>126</v>
      </c>
      <c r="B12" s="180" t="s">
        <v>118</v>
      </c>
      <c r="C12" s="177" t="s">
        <v>1</v>
      </c>
      <c r="D12" s="181">
        <f>ROUND(AVERAGE(32880,34900,32880),2)</f>
        <v>33553.33</v>
      </c>
      <c r="E12" s="88">
        <f t="shared" si="0"/>
        <v>41502.11</v>
      </c>
      <c r="F12" s="89">
        <v>2</v>
      </c>
      <c r="G12" s="90">
        <f t="shared" si="1"/>
        <v>83004.22</v>
      </c>
    </row>
    <row r="13" spans="1:7" ht="79.5" customHeight="1" x14ac:dyDescent="0.2">
      <c r="A13" s="94" t="s">
        <v>127</v>
      </c>
      <c r="B13" s="180" t="s">
        <v>119</v>
      </c>
      <c r="C13" s="177" t="s">
        <v>1</v>
      </c>
      <c r="D13" s="181">
        <f>ROUND(AVERAGE(46200,39900,46200),2)</f>
        <v>44100</v>
      </c>
      <c r="E13" s="88">
        <f t="shared" si="0"/>
        <v>54547.29</v>
      </c>
      <c r="F13" s="89">
        <v>1</v>
      </c>
      <c r="G13" s="90">
        <f t="shared" si="1"/>
        <v>54547.29</v>
      </c>
    </row>
    <row r="14" spans="1:7" ht="18" customHeight="1" x14ac:dyDescent="0.2">
      <c r="A14" s="282"/>
      <c r="B14" s="283"/>
      <c r="C14" s="283"/>
      <c r="D14" s="283"/>
      <c r="E14" s="284"/>
      <c r="F14" s="91" t="s">
        <v>97</v>
      </c>
      <c r="G14" s="92">
        <f>SUM(G10:G13)</f>
        <v>175854.18</v>
      </c>
    </row>
    <row r="15" spans="1:7" ht="18" customHeight="1" x14ac:dyDescent="0.2">
      <c r="A15" s="182"/>
      <c r="B15" s="182"/>
      <c r="C15" s="182"/>
      <c r="D15" s="182"/>
      <c r="E15" s="182"/>
      <c r="F15" s="183"/>
      <c r="G15" s="184"/>
    </row>
    <row r="16" spans="1:7" ht="18" customHeight="1" x14ac:dyDescent="0.2">
      <c r="A16" s="182"/>
      <c r="B16" s="182"/>
      <c r="C16" s="182"/>
      <c r="D16" s="182"/>
      <c r="E16" s="182"/>
      <c r="F16" s="183"/>
      <c r="G16" s="184"/>
    </row>
    <row r="17" spans="2:8" ht="12.75" customHeight="1" x14ac:dyDescent="0.2">
      <c r="B17" s="4"/>
      <c r="C17" s="7"/>
      <c r="D17" s="87"/>
      <c r="E17" s="276"/>
      <c r="F17" s="276"/>
      <c r="G17" s="276"/>
    </row>
    <row r="18" spans="2:8" ht="12.75" customHeight="1" x14ac:dyDescent="0.2">
      <c r="B18" s="4"/>
      <c r="C18" s="7"/>
      <c r="D18" s="87"/>
    </row>
    <row r="19" spans="2:8" ht="12.75" customHeight="1" x14ac:dyDescent="0.2">
      <c r="B19" s="4"/>
      <c r="C19" s="7"/>
      <c r="D19" s="87"/>
      <c r="G19" s="86"/>
    </row>
    <row r="20" spans="2:8" ht="12.75" customHeight="1" thickBot="1" x14ac:dyDescent="0.25">
      <c r="B20" s="281"/>
      <c r="C20" s="281"/>
      <c r="D20" s="281"/>
      <c r="E20" s="281"/>
      <c r="F20" s="281"/>
      <c r="G20" s="86"/>
    </row>
    <row r="21" spans="2:8" ht="12.75" customHeight="1" x14ac:dyDescent="0.2">
      <c r="B21" s="185" t="s">
        <v>108</v>
      </c>
      <c r="C21" s="274" t="s">
        <v>109</v>
      </c>
      <c r="D21" s="274"/>
      <c r="E21" s="275"/>
      <c r="G21" s="86"/>
    </row>
    <row r="22" spans="2:8" ht="12.75" customHeight="1" thickBot="1" x14ac:dyDescent="0.25">
      <c r="B22" s="186" t="s">
        <v>110</v>
      </c>
      <c r="C22" s="272">
        <v>44788</v>
      </c>
      <c r="D22" s="272"/>
      <c r="E22" s="273"/>
      <c r="G22" s="86"/>
    </row>
    <row r="23" spans="2:8" ht="12.75" customHeight="1" x14ac:dyDescent="0.2">
      <c r="G23" s="86"/>
    </row>
    <row r="24" spans="2:8" ht="12.75" customHeight="1" x14ac:dyDescent="0.2">
      <c r="G24" s="86"/>
    </row>
    <row r="25" spans="2:8" ht="12.75" customHeight="1" x14ac:dyDescent="0.2">
      <c r="G25" s="86"/>
    </row>
    <row r="26" spans="2:8" ht="12.75" customHeight="1" x14ac:dyDescent="0.2">
      <c r="G26" s="86"/>
    </row>
    <row r="27" spans="2:8" ht="12.75" customHeight="1" x14ac:dyDescent="0.2">
      <c r="G27" s="86"/>
    </row>
    <row r="28" spans="2:8" s="96" customFormat="1" ht="15" customHeight="1" x14ac:dyDescent="0.2">
      <c r="B28" s="163"/>
      <c r="E28" s="139"/>
      <c r="G28" s="99"/>
      <c r="H28" s="101"/>
    </row>
    <row r="29" spans="2:8" s="96" customFormat="1" ht="20.25" customHeight="1" x14ac:dyDescent="0.2">
      <c r="B29" s="187" t="s">
        <v>129</v>
      </c>
      <c r="C29" s="188"/>
      <c r="D29" s="188"/>
      <c r="E29" s="188"/>
      <c r="F29" s="217"/>
      <c r="G29" s="217"/>
      <c r="H29" s="217"/>
    </row>
    <row r="30" spans="2:8" s="96" customFormat="1" ht="18.75" customHeight="1" x14ac:dyDescent="0.2">
      <c r="B30" s="187" t="s">
        <v>130</v>
      </c>
      <c r="C30" s="187"/>
      <c r="D30" s="187"/>
      <c r="E30" s="187"/>
      <c r="G30" s="99"/>
      <c r="H30" s="100"/>
    </row>
    <row r="31" spans="2:8" s="96" customFormat="1" ht="21" customHeight="1" x14ac:dyDescent="0.2">
      <c r="B31" s="187" t="s">
        <v>131</v>
      </c>
      <c r="C31" s="187"/>
      <c r="D31" s="187"/>
      <c r="E31" s="187"/>
      <c r="G31" s="99"/>
      <c r="H31" s="100"/>
    </row>
    <row r="32" spans="2:8" s="3" customFormat="1" ht="12.75" x14ac:dyDescent="0.2"/>
    <row r="33" spans="7:7" ht="12.75" customHeight="1" x14ac:dyDescent="0.2">
      <c r="G33" s="86"/>
    </row>
    <row r="34" spans="7:7" ht="12.75" customHeight="1" x14ac:dyDescent="0.2">
      <c r="G34" s="86"/>
    </row>
    <row r="35" spans="7:7" ht="12.75" customHeight="1" x14ac:dyDescent="0.2">
      <c r="G35" s="86"/>
    </row>
    <row r="36" spans="7:7" ht="12.75" customHeight="1" x14ac:dyDescent="0.2">
      <c r="G36" s="86"/>
    </row>
    <row r="37" spans="7:7" ht="12.75" customHeight="1" x14ac:dyDescent="0.2">
      <c r="G37" s="86"/>
    </row>
    <row r="38" spans="7:7" ht="12.75" customHeight="1" x14ac:dyDescent="0.2">
      <c r="G38" s="86"/>
    </row>
    <row r="39" spans="7:7" ht="12.75" customHeight="1" x14ac:dyDescent="0.2">
      <c r="G39" s="86"/>
    </row>
    <row r="40" spans="7:7" ht="12.75" customHeight="1" x14ac:dyDescent="0.2">
      <c r="G40" s="86"/>
    </row>
    <row r="41" spans="7:7" ht="12.75" customHeight="1" x14ac:dyDescent="0.2">
      <c r="G41" s="86"/>
    </row>
    <row r="42" spans="7:7" ht="12.75" customHeight="1" x14ac:dyDescent="0.2">
      <c r="G42" s="86"/>
    </row>
    <row r="43" spans="7:7" ht="12.75" customHeight="1" x14ac:dyDescent="0.2">
      <c r="G43" s="86"/>
    </row>
    <row r="44" spans="7:7" ht="12.75" customHeight="1" x14ac:dyDescent="0.2">
      <c r="G44" s="86"/>
    </row>
    <row r="45" spans="7:7" ht="12.75" customHeight="1" x14ac:dyDescent="0.2">
      <c r="G45" s="86"/>
    </row>
    <row r="46" spans="7:7" ht="12.75" customHeight="1" x14ac:dyDescent="0.2">
      <c r="G46" s="86"/>
    </row>
    <row r="47" spans="7:7" ht="12.75" customHeight="1" x14ac:dyDescent="0.2">
      <c r="G47" s="86"/>
    </row>
    <row r="48" spans="7:7" ht="12.75" customHeight="1" x14ac:dyDescent="0.2">
      <c r="G48" s="86"/>
    </row>
    <row r="49" spans="7:7" ht="12.75" customHeight="1" x14ac:dyDescent="0.2">
      <c r="G49" s="86"/>
    </row>
    <row r="50" spans="7:7" ht="12.75" customHeight="1" x14ac:dyDescent="0.2">
      <c r="G50" s="86"/>
    </row>
    <row r="51" spans="7:7" ht="12.75" customHeight="1" x14ac:dyDescent="0.2">
      <c r="G51" s="86"/>
    </row>
    <row r="52" spans="7:7" ht="12.75" customHeight="1" x14ac:dyDescent="0.2">
      <c r="G52" s="86"/>
    </row>
    <row r="53" spans="7:7" ht="12.75" customHeight="1" x14ac:dyDescent="0.2">
      <c r="G53" s="86"/>
    </row>
    <row r="54" spans="7:7" ht="12.75" customHeight="1" x14ac:dyDescent="0.2">
      <c r="G54" s="86"/>
    </row>
    <row r="55" spans="7:7" ht="12.75" customHeight="1" x14ac:dyDescent="0.2">
      <c r="G55" s="86"/>
    </row>
    <row r="56" spans="7:7" ht="12.75" customHeight="1" x14ac:dyDescent="0.2">
      <c r="G56" s="86"/>
    </row>
    <row r="57" spans="7:7" ht="12.75" customHeight="1" x14ac:dyDescent="0.2">
      <c r="G57" s="86"/>
    </row>
    <row r="58" spans="7:7" ht="12.75" customHeight="1" x14ac:dyDescent="0.2">
      <c r="G58" s="86"/>
    </row>
    <row r="59" spans="7:7" ht="12.75" customHeight="1" x14ac:dyDescent="0.2">
      <c r="G59" s="86"/>
    </row>
    <row r="60" spans="7:7" ht="12.75" customHeight="1" x14ac:dyDescent="0.2">
      <c r="G60" s="86"/>
    </row>
    <row r="61" spans="7:7" ht="12.75" customHeight="1" x14ac:dyDescent="0.2">
      <c r="G61" s="86"/>
    </row>
    <row r="62" spans="7:7" ht="12.75" customHeight="1" x14ac:dyDescent="0.2">
      <c r="G62" s="86"/>
    </row>
    <row r="63" spans="7:7" ht="12.75" customHeight="1" x14ac:dyDescent="0.2">
      <c r="G63" s="86"/>
    </row>
    <row r="64" spans="7:7" ht="12.75" customHeight="1" x14ac:dyDescent="0.2">
      <c r="G64" s="86"/>
    </row>
    <row r="65" spans="7:7" ht="12.75" customHeight="1" x14ac:dyDescent="0.2">
      <c r="G65" s="86"/>
    </row>
    <row r="66" spans="7:7" ht="12.75" customHeight="1" x14ac:dyDescent="0.2">
      <c r="G66" s="86"/>
    </row>
    <row r="67" spans="7:7" ht="12.75" customHeight="1" x14ac:dyDescent="0.2">
      <c r="G67" s="86"/>
    </row>
    <row r="68" spans="7:7" ht="12.75" customHeight="1" x14ac:dyDescent="0.2">
      <c r="G68" s="86"/>
    </row>
    <row r="69" spans="7:7" ht="12.75" customHeight="1" x14ac:dyDescent="0.2">
      <c r="G69" s="86"/>
    </row>
    <row r="70" spans="7:7" ht="12.75" customHeight="1" x14ac:dyDescent="0.2">
      <c r="G70" s="86"/>
    </row>
    <row r="71" spans="7:7" ht="12.75" customHeight="1" x14ac:dyDescent="0.2">
      <c r="G71" s="86"/>
    </row>
    <row r="72" spans="7:7" ht="12.75" customHeight="1" x14ac:dyDescent="0.2">
      <c r="G72" s="86"/>
    </row>
    <row r="73" spans="7:7" ht="12.75" customHeight="1" x14ac:dyDescent="0.2">
      <c r="G73" s="86"/>
    </row>
    <row r="74" spans="7:7" ht="12.75" customHeight="1" x14ac:dyDescent="0.2">
      <c r="G74" s="86"/>
    </row>
    <row r="75" spans="7:7" ht="12.75" customHeight="1" x14ac:dyDescent="0.2">
      <c r="G75" s="86"/>
    </row>
    <row r="76" spans="7:7" ht="12.75" customHeight="1" x14ac:dyDescent="0.2">
      <c r="G76" s="86"/>
    </row>
    <row r="77" spans="7:7" ht="12.75" customHeight="1" x14ac:dyDescent="0.2">
      <c r="G77" s="86"/>
    </row>
    <row r="78" spans="7:7" ht="12.75" customHeight="1" x14ac:dyDescent="0.2">
      <c r="G78" s="86"/>
    </row>
    <row r="79" spans="7:7" ht="12.75" customHeight="1" x14ac:dyDescent="0.2">
      <c r="G79" s="86"/>
    </row>
    <row r="80" spans="7:7" ht="12.75" customHeight="1" x14ac:dyDescent="0.2">
      <c r="G80" s="86"/>
    </row>
    <row r="81" spans="7:7" ht="12.75" customHeight="1" x14ac:dyDescent="0.2">
      <c r="G81" s="86"/>
    </row>
    <row r="82" spans="7:7" ht="12.75" customHeight="1" x14ac:dyDescent="0.2">
      <c r="G82" s="86"/>
    </row>
    <row r="83" spans="7:7" ht="12.75" customHeight="1" x14ac:dyDescent="0.2">
      <c r="G83" s="86"/>
    </row>
    <row r="84" spans="7:7" ht="12.75" customHeight="1" x14ac:dyDescent="0.2">
      <c r="G84" s="86"/>
    </row>
    <row r="85" spans="7:7" ht="12.75" customHeight="1" x14ac:dyDescent="0.2">
      <c r="G85" s="86"/>
    </row>
    <row r="86" spans="7:7" ht="12.75" customHeight="1" x14ac:dyDescent="0.2">
      <c r="G86" s="86"/>
    </row>
    <row r="87" spans="7:7" ht="12.75" customHeight="1" x14ac:dyDescent="0.2">
      <c r="G87" s="86"/>
    </row>
    <row r="88" spans="7:7" ht="12.75" customHeight="1" x14ac:dyDescent="0.2">
      <c r="G88" s="86"/>
    </row>
    <row r="89" spans="7:7" ht="12.75" customHeight="1" x14ac:dyDescent="0.2">
      <c r="G89" s="86"/>
    </row>
    <row r="90" spans="7:7" ht="12.75" customHeight="1" x14ac:dyDescent="0.2">
      <c r="G90" s="86"/>
    </row>
    <row r="91" spans="7:7" ht="12.75" customHeight="1" x14ac:dyDescent="0.2">
      <c r="G91" s="86"/>
    </row>
    <row r="92" spans="7:7" ht="12.75" customHeight="1" x14ac:dyDescent="0.2">
      <c r="G92" s="86"/>
    </row>
    <row r="93" spans="7:7" ht="12.75" customHeight="1" x14ac:dyDescent="0.2">
      <c r="G93" s="86"/>
    </row>
    <row r="94" spans="7:7" ht="12.75" customHeight="1" x14ac:dyDescent="0.2">
      <c r="G94" s="86"/>
    </row>
    <row r="95" spans="7:7" ht="12.75" customHeight="1" x14ac:dyDescent="0.2">
      <c r="G95" s="86"/>
    </row>
    <row r="96" spans="7:7" ht="12.75" customHeight="1" x14ac:dyDescent="0.2">
      <c r="G96" s="86"/>
    </row>
    <row r="97" spans="7:7" ht="12.75" customHeight="1" x14ac:dyDescent="0.2">
      <c r="G97" s="86"/>
    </row>
    <row r="98" spans="7:7" ht="12.75" customHeight="1" x14ac:dyDescent="0.2">
      <c r="G98" s="86"/>
    </row>
    <row r="99" spans="7:7" ht="12.75" customHeight="1" x14ac:dyDescent="0.2">
      <c r="G99" s="86"/>
    </row>
    <row r="100" spans="7:7" ht="12.75" customHeight="1" x14ac:dyDescent="0.2">
      <c r="G100" s="86"/>
    </row>
    <row r="101" spans="7:7" ht="12.75" customHeight="1" x14ac:dyDescent="0.2">
      <c r="G101" s="86"/>
    </row>
    <row r="102" spans="7:7" ht="12.75" customHeight="1" x14ac:dyDescent="0.2">
      <c r="G102" s="86"/>
    </row>
    <row r="103" spans="7:7" ht="12.75" customHeight="1" x14ac:dyDescent="0.2">
      <c r="G103" s="86"/>
    </row>
    <row r="104" spans="7:7" ht="12.75" customHeight="1" x14ac:dyDescent="0.2">
      <c r="G104" s="86"/>
    </row>
    <row r="105" spans="7:7" ht="12.75" customHeight="1" x14ac:dyDescent="0.2">
      <c r="G105" s="86"/>
    </row>
    <row r="106" spans="7:7" ht="12.75" customHeight="1" x14ac:dyDescent="0.2">
      <c r="G106" s="86"/>
    </row>
    <row r="107" spans="7:7" ht="12.75" customHeight="1" x14ac:dyDescent="0.2">
      <c r="G107" s="86"/>
    </row>
    <row r="108" spans="7:7" ht="12.75" customHeight="1" x14ac:dyDescent="0.2">
      <c r="G108" s="86"/>
    </row>
    <row r="109" spans="7:7" ht="12.75" customHeight="1" x14ac:dyDescent="0.2">
      <c r="G109" s="86"/>
    </row>
    <row r="110" spans="7:7" ht="12.75" customHeight="1" x14ac:dyDescent="0.2">
      <c r="G110" s="86"/>
    </row>
    <row r="111" spans="7:7" ht="12.75" customHeight="1" x14ac:dyDescent="0.2">
      <c r="G111" s="86"/>
    </row>
    <row r="112" spans="7:7" ht="12.75" customHeight="1" x14ac:dyDescent="0.2">
      <c r="G112" s="86"/>
    </row>
    <row r="113" spans="7:7" ht="12.75" customHeight="1" x14ac:dyDescent="0.2">
      <c r="G113" s="86"/>
    </row>
    <row r="114" spans="7:7" ht="12.75" customHeight="1" x14ac:dyDescent="0.2">
      <c r="G114" s="86"/>
    </row>
    <row r="115" spans="7:7" ht="12.75" customHeight="1" x14ac:dyDescent="0.2">
      <c r="G115" s="86"/>
    </row>
    <row r="116" spans="7:7" ht="12.75" customHeight="1" x14ac:dyDescent="0.2">
      <c r="G116" s="86"/>
    </row>
    <row r="117" spans="7:7" ht="12.75" customHeight="1" x14ac:dyDescent="0.2">
      <c r="G117" s="86"/>
    </row>
    <row r="118" spans="7:7" ht="12.75" customHeight="1" x14ac:dyDescent="0.2">
      <c r="G118" s="86"/>
    </row>
    <row r="119" spans="7:7" ht="12.75" customHeight="1" x14ac:dyDescent="0.2">
      <c r="G119" s="86"/>
    </row>
    <row r="120" spans="7:7" ht="12.75" customHeight="1" x14ac:dyDescent="0.2">
      <c r="G120" s="86"/>
    </row>
    <row r="121" spans="7:7" ht="12.75" customHeight="1" x14ac:dyDescent="0.2">
      <c r="G121" s="86"/>
    </row>
    <row r="122" spans="7:7" ht="12.75" customHeight="1" x14ac:dyDescent="0.2">
      <c r="G122" s="86"/>
    </row>
    <row r="123" spans="7:7" ht="12.75" customHeight="1" x14ac:dyDescent="0.2">
      <c r="G123" s="86"/>
    </row>
    <row r="124" spans="7:7" ht="12.75" customHeight="1" x14ac:dyDescent="0.2">
      <c r="G124" s="86"/>
    </row>
    <row r="125" spans="7:7" ht="12.75" customHeight="1" x14ac:dyDescent="0.2">
      <c r="G125" s="86"/>
    </row>
    <row r="126" spans="7:7" ht="12.75" customHeight="1" x14ac:dyDescent="0.2">
      <c r="G126" s="86"/>
    </row>
    <row r="127" spans="7:7" ht="12.75" customHeight="1" x14ac:dyDescent="0.2">
      <c r="G127" s="86"/>
    </row>
    <row r="128" spans="7:7" ht="12.75" customHeight="1" x14ac:dyDescent="0.2">
      <c r="G128" s="86"/>
    </row>
    <row r="129" spans="7:7" ht="12.75" customHeight="1" x14ac:dyDescent="0.2">
      <c r="G129" s="86"/>
    </row>
    <row r="130" spans="7:7" ht="12.75" customHeight="1" x14ac:dyDescent="0.2">
      <c r="G130" s="86"/>
    </row>
    <row r="131" spans="7:7" ht="12.75" customHeight="1" x14ac:dyDescent="0.2">
      <c r="G131" s="86"/>
    </row>
    <row r="132" spans="7:7" ht="12.75" customHeight="1" x14ac:dyDescent="0.2">
      <c r="G132" s="86"/>
    </row>
    <row r="133" spans="7:7" ht="12.75" customHeight="1" x14ac:dyDescent="0.2">
      <c r="G133" s="86"/>
    </row>
    <row r="134" spans="7:7" ht="12.75" customHeight="1" x14ac:dyDescent="0.2">
      <c r="G134" s="86"/>
    </row>
    <row r="135" spans="7:7" ht="12.75" customHeight="1" x14ac:dyDescent="0.2">
      <c r="G135" s="86"/>
    </row>
    <row r="136" spans="7:7" ht="12.75" customHeight="1" x14ac:dyDescent="0.2">
      <c r="G136" s="86"/>
    </row>
    <row r="137" spans="7:7" ht="12.75" customHeight="1" x14ac:dyDescent="0.2">
      <c r="G137" s="86"/>
    </row>
    <row r="138" spans="7:7" ht="12.75" customHeight="1" x14ac:dyDescent="0.2">
      <c r="G138" s="86"/>
    </row>
    <row r="139" spans="7:7" ht="12.75" customHeight="1" x14ac:dyDescent="0.2">
      <c r="G139" s="86"/>
    </row>
    <row r="140" spans="7:7" ht="12.75" customHeight="1" x14ac:dyDescent="0.2">
      <c r="G140" s="86"/>
    </row>
    <row r="141" spans="7:7" ht="12.75" customHeight="1" x14ac:dyDescent="0.2">
      <c r="G141" s="86"/>
    </row>
    <row r="142" spans="7:7" ht="12.75" customHeight="1" x14ac:dyDescent="0.2">
      <c r="G142" s="86"/>
    </row>
    <row r="143" spans="7:7" ht="12.75" customHeight="1" x14ac:dyDescent="0.2">
      <c r="G143" s="86"/>
    </row>
    <row r="144" spans="7:7" ht="12.75" customHeight="1" x14ac:dyDescent="0.2">
      <c r="G144" s="86"/>
    </row>
    <row r="145" spans="7:7" ht="12.75" customHeight="1" x14ac:dyDescent="0.2">
      <c r="G145" s="86"/>
    </row>
    <row r="146" spans="7:7" ht="12.75" customHeight="1" x14ac:dyDescent="0.2">
      <c r="G146" s="86"/>
    </row>
    <row r="147" spans="7:7" ht="12.75" customHeight="1" x14ac:dyDescent="0.2">
      <c r="G147" s="86"/>
    </row>
    <row r="148" spans="7:7" ht="12.75" customHeight="1" x14ac:dyDescent="0.2">
      <c r="G148" s="86"/>
    </row>
    <row r="149" spans="7:7" ht="12.75" customHeight="1" x14ac:dyDescent="0.2">
      <c r="G149" s="86"/>
    </row>
    <row r="150" spans="7:7" ht="12.75" customHeight="1" x14ac:dyDescent="0.2">
      <c r="G150" s="86"/>
    </row>
    <row r="151" spans="7:7" ht="12.75" customHeight="1" x14ac:dyDescent="0.2">
      <c r="G151" s="86"/>
    </row>
    <row r="152" spans="7:7" ht="12.75" customHeight="1" x14ac:dyDescent="0.2">
      <c r="G152" s="86"/>
    </row>
    <row r="153" spans="7:7" ht="12.75" customHeight="1" x14ac:dyDescent="0.2">
      <c r="G153" s="86"/>
    </row>
    <row r="154" spans="7:7" ht="12.75" customHeight="1" x14ac:dyDescent="0.2">
      <c r="G154" s="86"/>
    </row>
    <row r="155" spans="7:7" ht="12.75" customHeight="1" x14ac:dyDescent="0.2">
      <c r="G155" s="86"/>
    </row>
    <row r="156" spans="7:7" ht="12.75" customHeight="1" x14ac:dyDescent="0.2">
      <c r="G156" s="86"/>
    </row>
    <row r="157" spans="7:7" ht="12.75" customHeight="1" x14ac:dyDescent="0.2">
      <c r="G157" s="86"/>
    </row>
    <row r="158" spans="7:7" ht="12.75" customHeight="1" x14ac:dyDescent="0.2">
      <c r="G158" s="86"/>
    </row>
    <row r="159" spans="7:7" ht="12.75" customHeight="1" x14ac:dyDescent="0.2">
      <c r="G159" s="86"/>
    </row>
    <row r="160" spans="7:7" ht="12.75" customHeight="1" x14ac:dyDescent="0.2">
      <c r="G160" s="86"/>
    </row>
    <row r="161" spans="7:7" ht="12.75" customHeight="1" x14ac:dyDescent="0.2">
      <c r="G161" s="86"/>
    </row>
    <row r="162" spans="7:7" ht="12.75" customHeight="1" x14ac:dyDescent="0.2">
      <c r="G162" s="86"/>
    </row>
    <row r="163" spans="7:7" ht="12.75" customHeight="1" x14ac:dyDescent="0.2">
      <c r="G163" s="86"/>
    </row>
    <row r="164" spans="7:7" ht="12.75" customHeight="1" x14ac:dyDescent="0.2">
      <c r="G164" s="86"/>
    </row>
    <row r="165" spans="7:7" ht="12.75" customHeight="1" x14ac:dyDescent="0.2">
      <c r="G165" s="86"/>
    </row>
    <row r="166" spans="7:7" ht="12.75" customHeight="1" x14ac:dyDescent="0.2">
      <c r="G166" s="86"/>
    </row>
    <row r="167" spans="7:7" ht="12.75" customHeight="1" x14ac:dyDescent="0.2">
      <c r="G167" s="86"/>
    </row>
    <row r="168" spans="7:7" ht="12.75" customHeight="1" x14ac:dyDescent="0.2">
      <c r="G168" s="86"/>
    </row>
    <row r="169" spans="7:7" ht="12.75" customHeight="1" x14ac:dyDescent="0.2">
      <c r="G169" s="86"/>
    </row>
    <row r="170" spans="7:7" ht="12.75" customHeight="1" x14ac:dyDescent="0.2">
      <c r="G170" s="86"/>
    </row>
    <row r="171" spans="7:7" ht="12.75" customHeight="1" x14ac:dyDescent="0.2">
      <c r="G171" s="86"/>
    </row>
    <row r="172" spans="7:7" ht="12.75" customHeight="1" x14ac:dyDescent="0.2">
      <c r="G172" s="86"/>
    </row>
    <row r="173" spans="7:7" ht="12.75" customHeight="1" x14ac:dyDescent="0.2">
      <c r="G173" s="86"/>
    </row>
    <row r="174" spans="7:7" ht="12.75" customHeight="1" x14ac:dyDescent="0.2">
      <c r="G174" s="86"/>
    </row>
    <row r="175" spans="7:7" ht="12.75" customHeight="1" x14ac:dyDescent="0.2">
      <c r="G175" s="86"/>
    </row>
    <row r="176" spans="7:7" ht="12.75" customHeight="1" x14ac:dyDescent="0.2">
      <c r="G176" s="86"/>
    </row>
    <row r="177" spans="7:7" ht="12.75" customHeight="1" x14ac:dyDescent="0.2">
      <c r="G177" s="86"/>
    </row>
    <row r="178" spans="7:7" ht="12.75" customHeight="1" x14ac:dyDescent="0.2">
      <c r="G178" s="86"/>
    </row>
    <row r="179" spans="7:7" ht="12.75" customHeight="1" x14ac:dyDescent="0.2">
      <c r="G179" s="86"/>
    </row>
    <row r="180" spans="7:7" ht="12.75" customHeight="1" x14ac:dyDescent="0.2">
      <c r="G180" s="86"/>
    </row>
    <row r="181" spans="7:7" ht="12.75" customHeight="1" x14ac:dyDescent="0.2">
      <c r="G181" s="86"/>
    </row>
    <row r="182" spans="7:7" ht="12.75" customHeight="1" x14ac:dyDescent="0.2">
      <c r="G182" s="86"/>
    </row>
    <row r="183" spans="7:7" ht="12.75" customHeight="1" x14ac:dyDescent="0.2">
      <c r="G183" s="86"/>
    </row>
    <row r="184" spans="7:7" ht="12.75" customHeight="1" x14ac:dyDescent="0.2">
      <c r="G184" s="86"/>
    </row>
    <row r="185" spans="7:7" ht="12.75" customHeight="1" x14ac:dyDescent="0.2">
      <c r="G185" s="86"/>
    </row>
    <row r="186" spans="7:7" ht="12.75" customHeight="1" x14ac:dyDescent="0.2">
      <c r="G186" s="86"/>
    </row>
    <row r="187" spans="7:7" ht="12.75" customHeight="1" x14ac:dyDescent="0.2">
      <c r="G187" s="86"/>
    </row>
    <row r="188" spans="7:7" ht="12.75" customHeight="1" x14ac:dyDescent="0.2">
      <c r="G188" s="86"/>
    </row>
    <row r="189" spans="7:7" ht="12.75" customHeight="1" x14ac:dyDescent="0.2">
      <c r="G189" s="86"/>
    </row>
    <row r="190" spans="7:7" ht="12.75" customHeight="1" x14ac:dyDescent="0.2">
      <c r="G190" s="86"/>
    </row>
    <row r="191" spans="7:7" ht="12.75" customHeight="1" x14ac:dyDescent="0.2">
      <c r="G191" s="86"/>
    </row>
    <row r="192" spans="7:7" ht="12.75" customHeight="1" x14ac:dyDescent="0.2">
      <c r="G192" s="86"/>
    </row>
    <row r="193" spans="7:7" ht="12.75" customHeight="1" x14ac:dyDescent="0.2">
      <c r="G193" s="86"/>
    </row>
    <row r="194" spans="7:7" ht="12.75" customHeight="1" x14ac:dyDescent="0.2">
      <c r="G194" s="86"/>
    </row>
    <row r="195" spans="7:7" ht="12.75" customHeight="1" x14ac:dyDescent="0.2">
      <c r="G195" s="86"/>
    </row>
    <row r="196" spans="7:7" ht="12.75" customHeight="1" x14ac:dyDescent="0.2">
      <c r="G196" s="86"/>
    </row>
    <row r="197" spans="7:7" ht="12.75" customHeight="1" x14ac:dyDescent="0.2">
      <c r="G197" s="86"/>
    </row>
    <row r="198" spans="7:7" ht="12.75" customHeight="1" x14ac:dyDescent="0.2">
      <c r="G198" s="86"/>
    </row>
    <row r="199" spans="7:7" ht="12.75" customHeight="1" x14ac:dyDescent="0.2">
      <c r="G199" s="86"/>
    </row>
    <row r="200" spans="7:7" ht="12.75" customHeight="1" x14ac:dyDescent="0.2">
      <c r="G200" s="86"/>
    </row>
    <row r="201" spans="7:7" ht="12.75" customHeight="1" x14ac:dyDescent="0.2">
      <c r="G201" s="86"/>
    </row>
    <row r="202" spans="7:7" ht="12.75" customHeight="1" x14ac:dyDescent="0.2">
      <c r="G202" s="86"/>
    </row>
    <row r="203" spans="7:7" ht="12.75" customHeight="1" x14ac:dyDescent="0.2">
      <c r="G203" s="86"/>
    </row>
    <row r="204" spans="7:7" ht="12.75" customHeight="1" x14ac:dyDescent="0.2">
      <c r="G204" s="86"/>
    </row>
    <row r="205" spans="7:7" ht="12.75" customHeight="1" x14ac:dyDescent="0.2">
      <c r="G205" s="86"/>
    </row>
    <row r="206" spans="7:7" ht="12.75" customHeight="1" x14ac:dyDescent="0.2">
      <c r="G206" s="86"/>
    </row>
    <row r="207" spans="7:7" ht="12.75" customHeight="1" x14ac:dyDescent="0.2">
      <c r="G207" s="86"/>
    </row>
    <row r="208" spans="7:7" ht="12.75" customHeight="1" x14ac:dyDescent="0.2">
      <c r="G208" s="86"/>
    </row>
    <row r="209" spans="7:7" ht="12.75" customHeight="1" x14ac:dyDescent="0.2">
      <c r="G209" s="86"/>
    </row>
    <row r="210" spans="7:7" ht="12.75" customHeight="1" x14ac:dyDescent="0.2">
      <c r="G210" s="86"/>
    </row>
    <row r="211" spans="7:7" ht="12.75" customHeight="1" x14ac:dyDescent="0.2">
      <c r="G211" s="86"/>
    </row>
    <row r="212" spans="7:7" ht="12.75" customHeight="1" x14ac:dyDescent="0.2">
      <c r="G212" s="86"/>
    </row>
    <row r="213" spans="7:7" ht="12.75" customHeight="1" x14ac:dyDescent="0.2">
      <c r="G213" s="86"/>
    </row>
    <row r="214" spans="7:7" ht="12.75" customHeight="1" x14ac:dyDescent="0.2">
      <c r="G214" s="86"/>
    </row>
    <row r="215" spans="7:7" ht="12.75" customHeight="1" x14ac:dyDescent="0.2">
      <c r="G215" s="86"/>
    </row>
    <row r="216" spans="7:7" ht="12.75" customHeight="1" x14ac:dyDescent="0.2">
      <c r="G216" s="86"/>
    </row>
    <row r="217" spans="7:7" ht="12.75" customHeight="1" x14ac:dyDescent="0.2">
      <c r="G217" s="86"/>
    </row>
    <row r="218" spans="7:7" ht="12.75" customHeight="1" x14ac:dyDescent="0.2">
      <c r="G218" s="86"/>
    </row>
    <row r="219" spans="7:7" ht="12.75" customHeight="1" x14ac:dyDescent="0.2">
      <c r="G219" s="86"/>
    </row>
    <row r="220" spans="7:7" ht="12.75" customHeight="1" x14ac:dyDescent="0.2">
      <c r="G220" s="86"/>
    </row>
    <row r="221" spans="7:7" ht="12.75" customHeight="1" x14ac:dyDescent="0.2">
      <c r="G221" s="86"/>
    </row>
    <row r="222" spans="7:7" ht="12.75" customHeight="1" x14ac:dyDescent="0.2">
      <c r="G222" s="86"/>
    </row>
    <row r="223" spans="7:7" ht="12.75" customHeight="1" x14ac:dyDescent="0.2">
      <c r="G223" s="86"/>
    </row>
    <row r="224" spans="7:7" ht="12.75" customHeight="1" x14ac:dyDescent="0.2">
      <c r="G224" s="86"/>
    </row>
    <row r="225" spans="7:7" ht="12.75" customHeight="1" x14ac:dyDescent="0.2">
      <c r="G225" s="86"/>
    </row>
    <row r="226" spans="7:7" ht="12.75" customHeight="1" x14ac:dyDescent="0.2">
      <c r="G226" s="86"/>
    </row>
    <row r="227" spans="7:7" ht="12.75" customHeight="1" x14ac:dyDescent="0.2">
      <c r="G227" s="86"/>
    </row>
    <row r="228" spans="7:7" ht="12.75" customHeight="1" x14ac:dyDescent="0.2">
      <c r="G228" s="86"/>
    </row>
    <row r="229" spans="7:7" ht="12.75" customHeight="1" x14ac:dyDescent="0.2">
      <c r="G229" s="86"/>
    </row>
    <row r="230" spans="7:7" ht="12.75" customHeight="1" x14ac:dyDescent="0.2">
      <c r="G230" s="86"/>
    </row>
    <row r="231" spans="7:7" ht="12.75" customHeight="1" x14ac:dyDescent="0.2">
      <c r="G231" s="86"/>
    </row>
    <row r="232" spans="7:7" ht="12.75" customHeight="1" x14ac:dyDescent="0.2">
      <c r="G232" s="86"/>
    </row>
    <row r="233" spans="7:7" ht="12.75" customHeight="1" x14ac:dyDescent="0.2">
      <c r="G233" s="86"/>
    </row>
    <row r="234" spans="7:7" ht="12.75" customHeight="1" x14ac:dyDescent="0.2">
      <c r="G234" s="86"/>
    </row>
    <row r="235" spans="7:7" ht="12.75" customHeight="1" x14ac:dyDescent="0.2">
      <c r="G235" s="86"/>
    </row>
    <row r="236" spans="7:7" ht="12.75" customHeight="1" x14ac:dyDescent="0.2">
      <c r="G236" s="86"/>
    </row>
    <row r="237" spans="7:7" ht="12.75" customHeight="1" x14ac:dyDescent="0.2">
      <c r="G237" s="86"/>
    </row>
    <row r="238" spans="7:7" ht="12.75" customHeight="1" x14ac:dyDescent="0.2">
      <c r="G238" s="86"/>
    </row>
    <row r="239" spans="7:7" ht="12.75" customHeight="1" x14ac:dyDescent="0.2">
      <c r="G239" s="86"/>
    </row>
    <row r="240" spans="7:7" ht="12.75" customHeight="1" x14ac:dyDescent="0.2">
      <c r="G240" s="86"/>
    </row>
    <row r="241" spans="7:7" ht="12.75" customHeight="1" x14ac:dyDescent="0.2">
      <c r="G241" s="86"/>
    </row>
    <row r="242" spans="7:7" ht="12.75" customHeight="1" x14ac:dyDescent="0.2">
      <c r="G242" s="86"/>
    </row>
    <row r="243" spans="7:7" ht="12.75" customHeight="1" x14ac:dyDescent="0.2">
      <c r="G243" s="86"/>
    </row>
    <row r="244" spans="7:7" ht="12.75" customHeight="1" x14ac:dyDescent="0.2">
      <c r="G244" s="86"/>
    </row>
    <row r="245" spans="7:7" ht="12.75" customHeight="1" x14ac:dyDescent="0.2">
      <c r="G245" s="86"/>
    </row>
    <row r="246" spans="7:7" ht="12.75" customHeight="1" x14ac:dyDescent="0.2">
      <c r="G246" s="86"/>
    </row>
    <row r="247" spans="7:7" ht="12.75" customHeight="1" x14ac:dyDescent="0.2">
      <c r="G247" s="86"/>
    </row>
    <row r="248" spans="7:7" ht="12.75" customHeight="1" x14ac:dyDescent="0.2">
      <c r="G248" s="86"/>
    </row>
    <row r="249" spans="7:7" ht="12.75" customHeight="1" x14ac:dyDescent="0.2">
      <c r="G249" s="86"/>
    </row>
    <row r="250" spans="7:7" ht="12.75" customHeight="1" x14ac:dyDescent="0.2">
      <c r="G250" s="86"/>
    </row>
    <row r="251" spans="7:7" ht="12.75" customHeight="1" x14ac:dyDescent="0.2">
      <c r="G251" s="86"/>
    </row>
    <row r="252" spans="7:7" ht="12.75" customHeight="1" x14ac:dyDescent="0.2">
      <c r="G252" s="86"/>
    </row>
    <row r="253" spans="7:7" ht="12.75" customHeight="1" x14ac:dyDescent="0.2">
      <c r="G253" s="86"/>
    </row>
    <row r="254" spans="7:7" ht="12.75" customHeight="1" x14ac:dyDescent="0.2">
      <c r="G254" s="86"/>
    </row>
    <row r="255" spans="7:7" ht="12.75" customHeight="1" x14ac:dyDescent="0.2">
      <c r="G255" s="86"/>
    </row>
    <row r="256" spans="7:7" ht="12.75" customHeight="1" x14ac:dyDescent="0.2">
      <c r="G256" s="86"/>
    </row>
    <row r="257" spans="7:7" ht="12.75" customHeight="1" x14ac:dyDescent="0.2">
      <c r="G257" s="86"/>
    </row>
    <row r="258" spans="7:7" ht="12.75" customHeight="1" x14ac:dyDescent="0.2">
      <c r="G258" s="86"/>
    </row>
    <row r="259" spans="7:7" ht="12.75" customHeight="1" x14ac:dyDescent="0.2">
      <c r="G259" s="86"/>
    </row>
    <row r="260" spans="7:7" ht="12.75" customHeight="1" x14ac:dyDescent="0.2">
      <c r="G260" s="86"/>
    </row>
    <row r="261" spans="7:7" ht="12.75" customHeight="1" x14ac:dyDescent="0.2">
      <c r="G261" s="86"/>
    </row>
    <row r="262" spans="7:7" ht="12.75" customHeight="1" x14ac:dyDescent="0.2">
      <c r="G262" s="86"/>
    </row>
    <row r="263" spans="7:7" ht="12.75" customHeight="1" x14ac:dyDescent="0.2">
      <c r="G263" s="86"/>
    </row>
    <row r="264" spans="7:7" ht="12.75" customHeight="1" x14ac:dyDescent="0.2">
      <c r="G264" s="86"/>
    </row>
    <row r="265" spans="7:7" ht="12.75" customHeight="1" x14ac:dyDescent="0.2">
      <c r="G265" s="86"/>
    </row>
    <row r="266" spans="7:7" ht="12.75" customHeight="1" x14ac:dyDescent="0.2">
      <c r="G266" s="86"/>
    </row>
    <row r="267" spans="7:7" ht="12.75" customHeight="1" x14ac:dyDescent="0.2">
      <c r="G267" s="86"/>
    </row>
    <row r="268" spans="7:7" ht="12.75" customHeight="1" x14ac:dyDescent="0.2">
      <c r="G268" s="86"/>
    </row>
    <row r="269" spans="7:7" ht="12.75" customHeight="1" x14ac:dyDescent="0.2">
      <c r="G269" s="86"/>
    </row>
    <row r="270" spans="7:7" ht="12.75" customHeight="1" x14ac:dyDescent="0.2">
      <c r="G270" s="86"/>
    </row>
    <row r="271" spans="7:7" ht="12.75" customHeight="1" x14ac:dyDescent="0.2">
      <c r="G271" s="86"/>
    </row>
    <row r="272" spans="7:7" ht="12.75" customHeight="1" x14ac:dyDescent="0.2">
      <c r="G272" s="86"/>
    </row>
    <row r="273" spans="7:7" ht="12.75" customHeight="1" x14ac:dyDescent="0.2">
      <c r="G273" s="86"/>
    </row>
    <row r="274" spans="7:7" ht="12.75" customHeight="1" x14ac:dyDescent="0.2">
      <c r="G274" s="86"/>
    </row>
    <row r="275" spans="7:7" ht="12.75" customHeight="1" x14ac:dyDescent="0.2">
      <c r="G275" s="86"/>
    </row>
    <row r="276" spans="7:7" ht="12.75" customHeight="1" x14ac:dyDescent="0.2">
      <c r="G276" s="86"/>
    </row>
    <row r="277" spans="7:7" ht="12.75" customHeight="1" x14ac:dyDescent="0.2">
      <c r="G277" s="86"/>
    </row>
    <row r="278" spans="7:7" ht="12.75" customHeight="1" x14ac:dyDescent="0.2">
      <c r="G278" s="86"/>
    </row>
    <row r="279" spans="7:7" ht="12.75" customHeight="1" x14ac:dyDescent="0.2">
      <c r="G279" s="86"/>
    </row>
    <row r="280" spans="7:7" ht="12.75" customHeight="1" x14ac:dyDescent="0.2">
      <c r="G280" s="86"/>
    </row>
    <row r="281" spans="7:7" ht="12.75" customHeight="1" x14ac:dyDescent="0.2">
      <c r="G281" s="86"/>
    </row>
    <row r="282" spans="7:7" ht="12.75" customHeight="1" x14ac:dyDescent="0.2">
      <c r="G282" s="86"/>
    </row>
    <row r="283" spans="7:7" ht="12.75" customHeight="1" x14ac:dyDescent="0.2">
      <c r="G283" s="86"/>
    </row>
    <row r="284" spans="7:7" ht="12.75" customHeight="1" x14ac:dyDescent="0.2">
      <c r="G284" s="86"/>
    </row>
    <row r="285" spans="7:7" ht="12.75" customHeight="1" x14ac:dyDescent="0.2">
      <c r="G285" s="86"/>
    </row>
    <row r="286" spans="7:7" ht="12.75" customHeight="1" x14ac:dyDescent="0.2">
      <c r="G286" s="86"/>
    </row>
    <row r="287" spans="7:7" ht="12.75" customHeight="1" x14ac:dyDescent="0.2">
      <c r="G287" s="86"/>
    </row>
    <row r="288" spans="7:7" ht="12.75" customHeight="1" x14ac:dyDescent="0.2">
      <c r="G288" s="86"/>
    </row>
    <row r="289" spans="7:7" ht="12.75" customHeight="1" x14ac:dyDescent="0.2">
      <c r="G289" s="86"/>
    </row>
    <row r="290" spans="7:7" ht="12.75" customHeight="1" x14ac:dyDescent="0.2">
      <c r="G290" s="86"/>
    </row>
    <row r="291" spans="7:7" ht="12.75" customHeight="1" x14ac:dyDescent="0.2">
      <c r="G291" s="86"/>
    </row>
    <row r="292" spans="7:7" ht="12.75" customHeight="1" x14ac:dyDescent="0.2">
      <c r="G292" s="86"/>
    </row>
    <row r="293" spans="7:7" ht="12.75" customHeight="1" x14ac:dyDescent="0.2">
      <c r="G293" s="86"/>
    </row>
    <row r="294" spans="7:7" ht="12.75" customHeight="1" x14ac:dyDescent="0.2">
      <c r="G294" s="86"/>
    </row>
    <row r="295" spans="7:7" ht="12.75" customHeight="1" x14ac:dyDescent="0.2">
      <c r="G295" s="86"/>
    </row>
    <row r="296" spans="7:7" ht="12.75" customHeight="1" x14ac:dyDescent="0.2">
      <c r="G296" s="86"/>
    </row>
    <row r="297" spans="7:7" ht="12.75" customHeight="1" x14ac:dyDescent="0.2">
      <c r="G297" s="86"/>
    </row>
    <row r="298" spans="7:7" ht="12.75" customHeight="1" x14ac:dyDescent="0.2">
      <c r="G298" s="86"/>
    </row>
    <row r="299" spans="7:7" ht="12.75" customHeight="1" x14ac:dyDescent="0.2">
      <c r="G299" s="86"/>
    </row>
    <row r="300" spans="7:7" ht="12.75" customHeight="1" x14ac:dyDescent="0.2">
      <c r="G300" s="86"/>
    </row>
    <row r="301" spans="7:7" ht="12.75" customHeight="1" x14ac:dyDescent="0.2">
      <c r="G301" s="86"/>
    </row>
    <row r="302" spans="7:7" ht="12.75" customHeight="1" x14ac:dyDescent="0.2">
      <c r="G302" s="86"/>
    </row>
    <row r="303" spans="7:7" ht="12.75" customHeight="1" x14ac:dyDescent="0.2">
      <c r="G303" s="86"/>
    </row>
    <row r="304" spans="7:7" ht="12.75" customHeight="1" x14ac:dyDescent="0.2">
      <c r="G304" s="86"/>
    </row>
    <row r="305" spans="7:7" ht="12.75" customHeight="1" x14ac:dyDescent="0.2">
      <c r="G305" s="86"/>
    </row>
    <row r="306" spans="7:7" ht="12.75" customHeight="1" x14ac:dyDescent="0.2">
      <c r="G306" s="86"/>
    </row>
    <row r="307" spans="7:7" ht="12.75" customHeight="1" x14ac:dyDescent="0.2">
      <c r="G307" s="86"/>
    </row>
    <row r="308" spans="7:7" ht="12.75" customHeight="1" x14ac:dyDescent="0.2">
      <c r="G308" s="86"/>
    </row>
    <row r="309" spans="7:7" ht="12.75" customHeight="1" x14ac:dyDescent="0.2">
      <c r="G309" s="86"/>
    </row>
    <row r="310" spans="7:7" ht="12.75" customHeight="1" x14ac:dyDescent="0.2">
      <c r="G310" s="86"/>
    </row>
    <row r="311" spans="7:7" ht="12.75" customHeight="1" x14ac:dyDescent="0.2">
      <c r="G311" s="86"/>
    </row>
    <row r="312" spans="7:7" ht="12.75" customHeight="1" x14ac:dyDescent="0.2">
      <c r="G312" s="86"/>
    </row>
    <row r="313" spans="7:7" ht="12.75" customHeight="1" x14ac:dyDescent="0.2">
      <c r="G313" s="86"/>
    </row>
    <row r="314" spans="7:7" ht="12.75" customHeight="1" x14ac:dyDescent="0.2">
      <c r="G314" s="86"/>
    </row>
    <row r="315" spans="7:7" ht="12.75" customHeight="1" x14ac:dyDescent="0.2">
      <c r="G315" s="86"/>
    </row>
    <row r="316" spans="7:7" ht="12.75" customHeight="1" x14ac:dyDescent="0.2">
      <c r="G316" s="86"/>
    </row>
    <row r="317" spans="7:7" ht="12.75" customHeight="1" x14ac:dyDescent="0.2">
      <c r="G317" s="86"/>
    </row>
    <row r="318" spans="7:7" ht="12.75" customHeight="1" x14ac:dyDescent="0.2">
      <c r="G318" s="86"/>
    </row>
    <row r="319" spans="7:7" ht="12.75" customHeight="1" x14ac:dyDescent="0.2">
      <c r="G319" s="86"/>
    </row>
    <row r="320" spans="7:7" ht="12.75" customHeight="1" x14ac:dyDescent="0.2">
      <c r="G320" s="86"/>
    </row>
    <row r="321" spans="7:7" ht="12.75" customHeight="1" x14ac:dyDescent="0.2">
      <c r="G321" s="86"/>
    </row>
    <row r="322" spans="7:7" ht="12.75" customHeight="1" x14ac:dyDescent="0.2">
      <c r="G322" s="86"/>
    </row>
    <row r="323" spans="7:7" ht="12.75" customHeight="1" x14ac:dyDescent="0.2">
      <c r="G323" s="86"/>
    </row>
    <row r="324" spans="7:7" ht="12.75" customHeight="1" x14ac:dyDescent="0.2">
      <c r="G324" s="86"/>
    </row>
    <row r="325" spans="7:7" ht="12.75" customHeight="1" x14ac:dyDescent="0.2">
      <c r="G325" s="86"/>
    </row>
    <row r="326" spans="7:7" ht="12.75" customHeight="1" x14ac:dyDescent="0.2">
      <c r="G326" s="86"/>
    </row>
    <row r="327" spans="7:7" ht="12.75" customHeight="1" x14ac:dyDescent="0.2">
      <c r="G327" s="86"/>
    </row>
    <row r="328" spans="7:7" ht="12.75" customHeight="1" x14ac:dyDescent="0.2">
      <c r="G328" s="86"/>
    </row>
    <row r="329" spans="7:7" ht="12.75" customHeight="1" x14ac:dyDescent="0.2">
      <c r="G329" s="86"/>
    </row>
    <row r="330" spans="7:7" ht="12.75" customHeight="1" x14ac:dyDescent="0.2">
      <c r="G330" s="86"/>
    </row>
    <row r="331" spans="7:7" ht="12.75" customHeight="1" x14ac:dyDescent="0.2">
      <c r="G331" s="86"/>
    </row>
    <row r="332" spans="7:7" ht="12.75" customHeight="1" x14ac:dyDescent="0.2">
      <c r="G332" s="86"/>
    </row>
    <row r="333" spans="7:7" ht="12.75" customHeight="1" x14ac:dyDescent="0.2">
      <c r="G333" s="86"/>
    </row>
    <row r="334" spans="7:7" ht="12.75" customHeight="1" x14ac:dyDescent="0.2">
      <c r="G334" s="86"/>
    </row>
    <row r="335" spans="7:7" ht="12.75" customHeight="1" x14ac:dyDescent="0.2">
      <c r="G335" s="86"/>
    </row>
    <row r="336" spans="7:7" ht="12.75" customHeight="1" x14ac:dyDescent="0.2">
      <c r="G336" s="86"/>
    </row>
    <row r="337" spans="7:7" ht="12.75" customHeight="1" x14ac:dyDescent="0.2">
      <c r="G337" s="86"/>
    </row>
    <row r="338" spans="7:7" ht="12.75" customHeight="1" x14ac:dyDescent="0.2">
      <c r="G338" s="86"/>
    </row>
    <row r="339" spans="7:7" ht="12.75" customHeight="1" x14ac:dyDescent="0.2">
      <c r="G339" s="86"/>
    </row>
    <row r="340" spans="7:7" ht="12.75" customHeight="1" x14ac:dyDescent="0.2">
      <c r="G340" s="86"/>
    </row>
    <row r="341" spans="7:7" ht="12.75" customHeight="1" x14ac:dyDescent="0.2">
      <c r="G341" s="86"/>
    </row>
    <row r="342" spans="7:7" ht="12.75" customHeight="1" x14ac:dyDescent="0.2">
      <c r="G342" s="86"/>
    </row>
    <row r="343" spans="7:7" ht="12.75" customHeight="1" x14ac:dyDescent="0.2">
      <c r="G343" s="86"/>
    </row>
    <row r="344" spans="7:7" ht="12.75" customHeight="1" x14ac:dyDescent="0.2">
      <c r="G344" s="86"/>
    </row>
    <row r="345" spans="7:7" ht="12.75" customHeight="1" x14ac:dyDescent="0.2">
      <c r="G345" s="86"/>
    </row>
    <row r="346" spans="7:7" ht="12.75" customHeight="1" x14ac:dyDescent="0.2">
      <c r="G346" s="86"/>
    </row>
    <row r="347" spans="7:7" ht="12.75" customHeight="1" x14ac:dyDescent="0.2">
      <c r="G347" s="86"/>
    </row>
    <row r="348" spans="7:7" ht="12.75" customHeight="1" x14ac:dyDescent="0.2">
      <c r="G348" s="86"/>
    </row>
    <row r="349" spans="7:7" ht="12.75" customHeight="1" x14ac:dyDescent="0.2">
      <c r="G349" s="86"/>
    </row>
    <row r="350" spans="7:7" ht="12.75" customHeight="1" x14ac:dyDescent="0.2">
      <c r="G350" s="86"/>
    </row>
    <row r="351" spans="7:7" ht="12.75" customHeight="1" x14ac:dyDescent="0.2">
      <c r="G351" s="86"/>
    </row>
    <row r="352" spans="7:7" ht="12.75" customHeight="1" x14ac:dyDescent="0.2">
      <c r="G352" s="86"/>
    </row>
    <row r="353" spans="7:7" ht="12.75" customHeight="1" x14ac:dyDescent="0.2">
      <c r="G353" s="86"/>
    </row>
    <row r="354" spans="7:7" ht="12.75" customHeight="1" x14ac:dyDescent="0.2">
      <c r="G354" s="86"/>
    </row>
    <row r="355" spans="7:7" ht="12.75" customHeight="1" x14ac:dyDescent="0.2">
      <c r="G355" s="86"/>
    </row>
    <row r="356" spans="7:7" ht="12.75" customHeight="1" x14ac:dyDescent="0.2">
      <c r="G356" s="86"/>
    </row>
    <row r="357" spans="7:7" ht="12.75" customHeight="1" x14ac:dyDescent="0.2">
      <c r="G357" s="86"/>
    </row>
    <row r="358" spans="7:7" ht="12.75" customHeight="1" x14ac:dyDescent="0.2">
      <c r="G358" s="86"/>
    </row>
    <row r="359" spans="7:7" ht="12.75" customHeight="1" x14ac:dyDescent="0.2">
      <c r="G359" s="86"/>
    </row>
    <row r="360" spans="7:7" ht="12.75" customHeight="1" x14ac:dyDescent="0.2">
      <c r="G360" s="86"/>
    </row>
    <row r="361" spans="7:7" ht="12.75" customHeight="1" x14ac:dyDescent="0.2">
      <c r="G361" s="86"/>
    </row>
    <row r="362" spans="7:7" ht="12.75" customHeight="1" x14ac:dyDescent="0.2">
      <c r="G362" s="86"/>
    </row>
    <row r="363" spans="7:7" ht="12.75" customHeight="1" x14ac:dyDescent="0.2">
      <c r="G363" s="86"/>
    </row>
    <row r="364" spans="7:7" ht="12.75" customHeight="1" x14ac:dyDescent="0.2">
      <c r="G364" s="86"/>
    </row>
    <row r="365" spans="7:7" ht="12.75" customHeight="1" x14ac:dyDescent="0.2">
      <c r="G365" s="86"/>
    </row>
    <row r="366" spans="7:7" ht="12.75" customHeight="1" x14ac:dyDescent="0.2">
      <c r="G366" s="86"/>
    </row>
    <row r="367" spans="7:7" ht="12.75" customHeight="1" x14ac:dyDescent="0.2">
      <c r="G367" s="86"/>
    </row>
    <row r="368" spans="7:7" ht="12.75" customHeight="1" x14ac:dyDescent="0.2">
      <c r="G368" s="86"/>
    </row>
    <row r="369" spans="7:7" ht="12.75" customHeight="1" x14ac:dyDescent="0.2">
      <c r="G369" s="86"/>
    </row>
    <row r="370" spans="7:7" ht="12.75" customHeight="1" x14ac:dyDescent="0.2">
      <c r="G370" s="86"/>
    </row>
    <row r="371" spans="7:7" ht="12.75" customHeight="1" x14ac:dyDescent="0.2">
      <c r="G371" s="86"/>
    </row>
    <row r="372" spans="7:7" ht="12.75" customHeight="1" x14ac:dyDescent="0.2">
      <c r="G372" s="86"/>
    </row>
    <row r="373" spans="7:7" ht="12.75" customHeight="1" x14ac:dyDescent="0.2">
      <c r="G373" s="86"/>
    </row>
    <row r="374" spans="7:7" ht="12.75" customHeight="1" x14ac:dyDescent="0.2">
      <c r="G374" s="86"/>
    </row>
    <row r="375" spans="7:7" ht="12.75" customHeight="1" x14ac:dyDescent="0.2">
      <c r="G375" s="86"/>
    </row>
    <row r="376" spans="7:7" ht="12.75" customHeight="1" x14ac:dyDescent="0.2">
      <c r="G376" s="86"/>
    </row>
    <row r="377" spans="7:7" ht="12.75" customHeight="1" x14ac:dyDescent="0.2">
      <c r="G377" s="86"/>
    </row>
    <row r="378" spans="7:7" ht="12.75" customHeight="1" x14ac:dyDescent="0.2">
      <c r="G378" s="86"/>
    </row>
    <row r="379" spans="7:7" ht="12.75" customHeight="1" x14ac:dyDescent="0.2">
      <c r="G379" s="86"/>
    </row>
    <row r="380" spans="7:7" ht="12.75" customHeight="1" x14ac:dyDescent="0.2">
      <c r="G380" s="86"/>
    </row>
    <row r="381" spans="7:7" ht="12.75" customHeight="1" x14ac:dyDescent="0.2">
      <c r="G381" s="86"/>
    </row>
    <row r="382" spans="7:7" ht="12.75" customHeight="1" x14ac:dyDescent="0.2">
      <c r="G382" s="86"/>
    </row>
    <row r="383" spans="7:7" ht="12.75" customHeight="1" x14ac:dyDescent="0.2">
      <c r="G383" s="86"/>
    </row>
    <row r="384" spans="7:7" ht="12.75" customHeight="1" x14ac:dyDescent="0.2">
      <c r="G384" s="86"/>
    </row>
    <row r="385" spans="7:7" ht="12.75" customHeight="1" x14ac:dyDescent="0.2">
      <c r="G385" s="86"/>
    </row>
    <row r="386" spans="7:7" ht="12.75" customHeight="1" x14ac:dyDescent="0.2">
      <c r="G386" s="86"/>
    </row>
    <row r="387" spans="7:7" ht="12.75" customHeight="1" x14ac:dyDescent="0.2">
      <c r="G387" s="86"/>
    </row>
    <row r="388" spans="7:7" ht="12.75" customHeight="1" x14ac:dyDescent="0.2">
      <c r="G388" s="86"/>
    </row>
    <row r="389" spans="7:7" ht="12.75" customHeight="1" x14ac:dyDescent="0.2">
      <c r="G389" s="86"/>
    </row>
    <row r="390" spans="7:7" ht="12.75" customHeight="1" x14ac:dyDescent="0.2">
      <c r="G390" s="86"/>
    </row>
    <row r="391" spans="7:7" ht="12.75" customHeight="1" x14ac:dyDescent="0.2">
      <c r="G391" s="86"/>
    </row>
    <row r="392" spans="7:7" ht="12.75" customHeight="1" x14ac:dyDescent="0.2">
      <c r="G392" s="86"/>
    </row>
    <row r="393" spans="7:7" ht="12.75" customHeight="1" x14ac:dyDescent="0.2">
      <c r="G393" s="86"/>
    </row>
    <row r="394" spans="7:7" ht="12.75" customHeight="1" x14ac:dyDescent="0.2">
      <c r="G394" s="86"/>
    </row>
    <row r="395" spans="7:7" ht="12.75" customHeight="1" x14ac:dyDescent="0.2">
      <c r="G395" s="86"/>
    </row>
    <row r="396" spans="7:7" ht="12.75" customHeight="1" x14ac:dyDescent="0.2">
      <c r="G396" s="86"/>
    </row>
    <row r="397" spans="7:7" ht="12.75" customHeight="1" x14ac:dyDescent="0.2">
      <c r="G397" s="86"/>
    </row>
    <row r="398" spans="7:7" ht="12.75" customHeight="1" x14ac:dyDescent="0.2">
      <c r="G398" s="86"/>
    </row>
    <row r="399" spans="7:7" ht="12.75" customHeight="1" x14ac:dyDescent="0.2">
      <c r="G399" s="86"/>
    </row>
    <row r="400" spans="7:7" ht="12.75" customHeight="1" x14ac:dyDescent="0.2">
      <c r="G400" s="86"/>
    </row>
    <row r="401" spans="7:7" ht="12.75" customHeight="1" x14ac:dyDescent="0.2">
      <c r="G401" s="86"/>
    </row>
    <row r="402" spans="7:7" ht="12.75" customHeight="1" x14ac:dyDescent="0.2">
      <c r="G402" s="86"/>
    </row>
    <row r="403" spans="7:7" ht="12.75" customHeight="1" x14ac:dyDescent="0.2">
      <c r="G403" s="86"/>
    </row>
    <row r="404" spans="7:7" ht="12.75" customHeight="1" x14ac:dyDescent="0.2">
      <c r="G404" s="86"/>
    </row>
    <row r="405" spans="7:7" ht="12.75" customHeight="1" x14ac:dyDescent="0.2">
      <c r="G405" s="86"/>
    </row>
    <row r="406" spans="7:7" ht="12.75" customHeight="1" x14ac:dyDescent="0.2">
      <c r="G406" s="86"/>
    </row>
    <row r="407" spans="7:7" ht="12.75" customHeight="1" x14ac:dyDescent="0.2">
      <c r="G407" s="86"/>
    </row>
    <row r="408" spans="7:7" ht="12.75" customHeight="1" x14ac:dyDescent="0.2">
      <c r="G408" s="86"/>
    </row>
    <row r="409" spans="7:7" ht="12.75" customHeight="1" x14ac:dyDescent="0.2">
      <c r="G409" s="86"/>
    </row>
    <row r="410" spans="7:7" ht="12.75" customHeight="1" x14ac:dyDescent="0.2">
      <c r="G410" s="86"/>
    </row>
    <row r="411" spans="7:7" ht="12.75" customHeight="1" x14ac:dyDescent="0.2">
      <c r="G411" s="86"/>
    </row>
    <row r="412" spans="7:7" ht="12.75" customHeight="1" x14ac:dyDescent="0.2">
      <c r="G412" s="86"/>
    </row>
    <row r="413" spans="7:7" ht="12.75" customHeight="1" x14ac:dyDescent="0.2">
      <c r="G413" s="86"/>
    </row>
    <row r="414" spans="7:7" ht="12.75" customHeight="1" x14ac:dyDescent="0.2">
      <c r="G414" s="86"/>
    </row>
    <row r="415" spans="7:7" ht="12.75" customHeight="1" x14ac:dyDescent="0.2">
      <c r="G415" s="86"/>
    </row>
    <row r="416" spans="7:7" ht="12.75" customHeight="1" x14ac:dyDescent="0.2">
      <c r="G416" s="86"/>
    </row>
    <row r="417" spans="7:7" ht="12.75" customHeight="1" x14ac:dyDescent="0.2">
      <c r="G417" s="86"/>
    </row>
    <row r="418" spans="7:7" ht="12.75" customHeight="1" x14ac:dyDescent="0.2">
      <c r="G418" s="86"/>
    </row>
    <row r="419" spans="7:7" ht="12.75" customHeight="1" x14ac:dyDescent="0.2">
      <c r="G419" s="86"/>
    </row>
    <row r="420" spans="7:7" ht="12.75" customHeight="1" x14ac:dyDescent="0.2">
      <c r="G420" s="86"/>
    </row>
    <row r="421" spans="7:7" ht="12.75" customHeight="1" x14ac:dyDescent="0.2">
      <c r="G421" s="86"/>
    </row>
    <row r="422" spans="7:7" ht="12.75" customHeight="1" x14ac:dyDescent="0.2">
      <c r="G422" s="86"/>
    </row>
    <row r="423" spans="7:7" ht="12.75" customHeight="1" x14ac:dyDescent="0.2">
      <c r="G423" s="86"/>
    </row>
    <row r="424" spans="7:7" ht="12.75" customHeight="1" x14ac:dyDescent="0.2">
      <c r="G424" s="86"/>
    </row>
    <row r="425" spans="7:7" ht="12.75" customHeight="1" x14ac:dyDescent="0.2">
      <c r="G425" s="86"/>
    </row>
    <row r="426" spans="7:7" ht="12.75" customHeight="1" x14ac:dyDescent="0.2">
      <c r="G426" s="86"/>
    </row>
    <row r="427" spans="7:7" ht="12.75" customHeight="1" x14ac:dyDescent="0.2">
      <c r="G427" s="86"/>
    </row>
    <row r="428" spans="7:7" ht="12.75" customHeight="1" x14ac:dyDescent="0.2">
      <c r="G428" s="86"/>
    </row>
    <row r="429" spans="7:7" ht="12.75" customHeight="1" x14ac:dyDescent="0.2">
      <c r="G429" s="86"/>
    </row>
    <row r="430" spans="7:7" ht="12.75" customHeight="1" x14ac:dyDescent="0.2">
      <c r="G430" s="86"/>
    </row>
    <row r="431" spans="7:7" ht="12.75" customHeight="1" x14ac:dyDescent="0.2">
      <c r="G431" s="86"/>
    </row>
    <row r="432" spans="7:7" ht="12.75" customHeight="1" x14ac:dyDescent="0.2">
      <c r="G432" s="86"/>
    </row>
    <row r="433" spans="7:7" ht="12.75" customHeight="1" x14ac:dyDescent="0.2">
      <c r="G433" s="86"/>
    </row>
    <row r="434" spans="7:7" ht="12.75" customHeight="1" x14ac:dyDescent="0.2">
      <c r="G434" s="86"/>
    </row>
    <row r="435" spans="7:7" ht="12.75" customHeight="1" x14ac:dyDescent="0.2">
      <c r="G435" s="86"/>
    </row>
    <row r="436" spans="7:7" ht="12.75" customHeight="1" x14ac:dyDescent="0.2">
      <c r="G436" s="86"/>
    </row>
    <row r="437" spans="7:7" ht="12.75" customHeight="1" x14ac:dyDescent="0.2">
      <c r="G437" s="86"/>
    </row>
    <row r="438" spans="7:7" ht="12.75" customHeight="1" x14ac:dyDescent="0.2">
      <c r="G438" s="86"/>
    </row>
    <row r="439" spans="7:7" ht="12.75" customHeight="1" x14ac:dyDescent="0.2">
      <c r="G439" s="86"/>
    </row>
    <row r="440" spans="7:7" ht="12.75" customHeight="1" x14ac:dyDescent="0.2">
      <c r="G440" s="86"/>
    </row>
    <row r="441" spans="7:7" ht="12.75" customHeight="1" x14ac:dyDescent="0.2">
      <c r="G441" s="86"/>
    </row>
    <row r="442" spans="7:7" ht="12.75" customHeight="1" x14ac:dyDescent="0.2">
      <c r="G442" s="86"/>
    </row>
    <row r="443" spans="7:7" ht="12.75" customHeight="1" x14ac:dyDescent="0.2">
      <c r="G443" s="86"/>
    </row>
    <row r="444" spans="7:7" ht="12.75" customHeight="1" x14ac:dyDescent="0.2">
      <c r="G444" s="86"/>
    </row>
    <row r="445" spans="7:7" ht="12.75" customHeight="1" x14ac:dyDescent="0.2">
      <c r="G445" s="86"/>
    </row>
    <row r="446" spans="7:7" ht="12.75" customHeight="1" x14ac:dyDescent="0.2">
      <c r="G446" s="86"/>
    </row>
    <row r="447" spans="7:7" ht="12.75" customHeight="1" x14ac:dyDescent="0.2">
      <c r="G447" s="86"/>
    </row>
    <row r="448" spans="7:7" ht="12.75" customHeight="1" x14ac:dyDescent="0.2">
      <c r="G448" s="86"/>
    </row>
    <row r="449" spans="7:7" ht="12.75" customHeight="1" x14ac:dyDescent="0.2">
      <c r="G449" s="86"/>
    </row>
    <row r="450" spans="7:7" ht="12.75" customHeight="1" x14ac:dyDescent="0.2">
      <c r="G450" s="86"/>
    </row>
    <row r="451" spans="7:7" ht="12.75" customHeight="1" x14ac:dyDescent="0.2">
      <c r="G451" s="86"/>
    </row>
    <row r="452" spans="7:7" ht="12.75" customHeight="1" x14ac:dyDescent="0.2">
      <c r="G452" s="86"/>
    </row>
    <row r="453" spans="7:7" ht="12.75" customHeight="1" x14ac:dyDescent="0.2">
      <c r="G453" s="86"/>
    </row>
    <row r="454" spans="7:7" ht="12.75" customHeight="1" x14ac:dyDescent="0.2">
      <c r="G454" s="86"/>
    </row>
    <row r="455" spans="7:7" ht="12.75" customHeight="1" x14ac:dyDescent="0.2">
      <c r="G455" s="86"/>
    </row>
    <row r="456" spans="7:7" ht="12.75" customHeight="1" x14ac:dyDescent="0.2">
      <c r="G456" s="86"/>
    </row>
    <row r="457" spans="7:7" ht="12.75" customHeight="1" x14ac:dyDescent="0.2">
      <c r="G457" s="86"/>
    </row>
    <row r="458" spans="7:7" ht="12.75" customHeight="1" x14ac:dyDescent="0.2">
      <c r="G458" s="86"/>
    </row>
    <row r="459" spans="7:7" ht="12.75" customHeight="1" x14ac:dyDescent="0.2">
      <c r="G459" s="86"/>
    </row>
    <row r="460" spans="7:7" ht="12.75" customHeight="1" x14ac:dyDescent="0.2">
      <c r="G460" s="86"/>
    </row>
    <row r="461" spans="7:7" ht="12.75" customHeight="1" x14ac:dyDescent="0.2">
      <c r="G461" s="86"/>
    </row>
    <row r="462" spans="7:7" ht="12.75" customHeight="1" x14ac:dyDescent="0.2">
      <c r="G462" s="86"/>
    </row>
    <row r="463" spans="7:7" ht="12.75" customHeight="1" x14ac:dyDescent="0.2">
      <c r="G463" s="86"/>
    </row>
    <row r="464" spans="7:7" ht="12.75" customHeight="1" x14ac:dyDescent="0.2">
      <c r="G464" s="86"/>
    </row>
    <row r="465" spans="7:7" ht="12.75" customHeight="1" x14ac:dyDescent="0.2">
      <c r="G465" s="86"/>
    </row>
    <row r="466" spans="7:7" ht="12.75" customHeight="1" x14ac:dyDescent="0.2">
      <c r="G466" s="86"/>
    </row>
    <row r="467" spans="7:7" ht="12.75" customHeight="1" x14ac:dyDescent="0.2">
      <c r="G467" s="86"/>
    </row>
    <row r="468" spans="7:7" ht="12.75" customHeight="1" x14ac:dyDescent="0.2">
      <c r="G468" s="86"/>
    </row>
    <row r="469" spans="7:7" ht="12.75" customHeight="1" x14ac:dyDescent="0.2">
      <c r="G469" s="86"/>
    </row>
    <row r="470" spans="7:7" ht="12.75" customHeight="1" x14ac:dyDescent="0.2">
      <c r="G470" s="86"/>
    </row>
    <row r="471" spans="7:7" ht="12.75" customHeight="1" x14ac:dyDescent="0.2">
      <c r="G471" s="86"/>
    </row>
    <row r="472" spans="7:7" ht="12.75" customHeight="1" x14ac:dyDescent="0.2">
      <c r="G472" s="86"/>
    </row>
    <row r="473" spans="7:7" ht="12.75" customHeight="1" x14ac:dyDescent="0.2">
      <c r="G473" s="86"/>
    </row>
    <row r="474" spans="7:7" ht="12.75" customHeight="1" x14ac:dyDescent="0.2">
      <c r="G474" s="86"/>
    </row>
    <row r="475" spans="7:7" ht="12.75" customHeight="1" x14ac:dyDescent="0.2">
      <c r="G475" s="86"/>
    </row>
    <row r="476" spans="7:7" ht="12.75" customHeight="1" x14ac:dyDescent="0.2">
      <c r="G476" s="86"/>
    </row>
    <row r="477" spans="7:7" ht="12.75" customHeight="1" x14ac:dyDescent="0.2">
      <c r="G477" s="86"/>
    </row>
    <row r="478" spans="7:7" ht="12.75" customHeight="1" x14ac:dyDescent="0.2">
      <c r="G478" s="86"/>
    </row>
    <row r="479" spans="7:7" ht="12.75" customHeight="1" x14ac:dyDescent="0.2">
      <c r="G479" s="86"/>
    </row>
    <row r="480" spans="7:7" ht="12.75" customHeight="1" x14ac:dyDescent="0.2">
      <c r="G480" s="86"/>
    </row>
    <row r="481" spans="7:7" ht="12.75" customHeight="1" x14ac:dyDescent="0.2">
      <c r="G481" s="86"/>
    </row>
    <row r="482" spans="7:7" ht="12.75" customHeight="1" x14ac:dyDescent="0.2">
      <c r="G482" s="86"/>
    </row>
    <row r="483" spans="7:7" ht="12.75" customHeight="1" x14ac:dyDescent="0.2">
      <c r="G483" s="86"/>
    </row>
    <row r="484" spans="7:7" ht="12.75" customHeight="1" x14ac:dyDescent="0.2">
      <c r="G484" s="86"/>
    </row>
    <row r="485" spans="7:7" ht="12.75" customHeight="1" x14ac:dyDescent="0.2">
      <c r="G485" s="86"/>
    </row>
    <row r="486" spans="7:7" ht="12.75" customHeight="1" x14ac:dyDescent="0.2">
      <c r="G486" s="86"/>
    </row>
    <row r="487" spans="7:7" ht="12.75" customHeight="1" x14ac:dyDescent="0.2">
      <c r="G487" s="86"/>
    </row>
    <row r="488" spans="7:7" ht="12.75" customHeight="1" x14ac:dyDescent="0.2">
      <c r="G488" s="86"/>
    </row>
    <row r="489" spans="7:7" ht="12.75" customHeight="1" x14ac:dyDescent="0.2">
      <c r="G489" s="86"/>
    </row>
    <row r="490" spans="7:7" ht="12.75" customHeight="1" x14ac:dyDescent="0.2">
      <c r="G490" s="86"/>
    </row>
    <row r="491" spans="7:7" ht="12.75" customHeight="1" x14ac:dyDescent="0.2">
      <c r="G491" s="86"/>
    </row>
    <row r="492" spans="7:7" ht="12.75" customHeight="1" x14ac:dyDescent="0.2">
      <c r="G492" s="86"/>
    </row>
    <row r="493" spans="7:7" ht="12.75" customHeight="1" x14ac:dyDescent="0.2">
      <c r="G493" s="86"/>
    </row>
    <row r="494" spans="7:7" ht="12.75" customHeight="1" x14ac:dyDescent="0.2">
      <c r="G494" s="86"/>
    </row>
    <row r="495" spans="7:7" ht="12.75" customHeight="1" x14ac:dyDescent="0.2">
      <c r="G495" s="86"/>
    </row>
    <row r="496" spans="7:7" ht="12.75" customHeight="1" x14ac:dyDescent="0.2">
      <c r="G496" s="86"/>
    </row>
    <row r="497" spans="7:7" ht="12.75" customHeight="1" x14ac:dyDescent="0.2">
      <c r="G497" s="86"/>
    </row>
    <row r="498" spans="7:7" ht="12.75" customHeight="1" x14ac:dyDescent="0.2">
      <c r="G498" s="86"/>
    </row>
    <row r="499" spans="7:7" ht="12.75" customHeight="1" x14ac:dyDescent="0.2">
      <c r="G499" s="86"/>
    </row>
    <row r="500" spans="7:7" ht="12.75" customHeight="1" x14ac:dyDescent="0.2">
      <c r="G500" s="86"/>
    </row>
    <row r="501" spans="7:7" ht="12.75" customHeight="1" x14ac:dyDescent="0.2">
      <c r="G501" s="86"/>
    </row>
    <row r="502" spans="7:7" ht="12.75" customHeight="1" x14ac:dyDescent="0.2">
      <c r="G502" s="86"/>
    </row>
    <row r="503" spans="7:7" ht="12.75" customHeight="1" x14ac:dyDescent="0.2">
      <c r="G503" s="86"/>
    </row>
    <row r="504" spans="7:7" ht="12.75" customHeight="1" x14ac:dyDescent="0.2">
      <c r="G504" s="86"/>
    </row>
    <row r="505" spans="7:7" ht="12.75" customHeight="1" x14ac:dyDescent="0.2">
      <c r="G505" s="86"/>
    </row>
    <row r="506" spans="7:7" ht="12.75" customHeight="1" x14ac:dyDescent="0.2">
      <c r="G506" s="86"/>
    </row>
    <row r="507" spans="7:7" ht="12.75" customHeight="1" x14ac:dyDescent="0.2">
      <c r="G507" s="86"/>
    </row>
    <row r="508" spans="7:7" ht="12.75" customHeight="1" x14ac:dyDescent="0.2">
      <c r="G508" s="86"/>
    </row>
    <row r="509" spans="7:7" ht="12.75" customHeight="1" x14ac:dyDescent="0.2">
      <c r="G509" s="86"/>
    </row>
    <row r="510" spans="7:7" ht="12.75" customHeight="1" x14ac:dyDescent="0.2">
      <c r="G510" s="86"/>
    </row>
    <row r="511" spans="7:7" ht="12.75" customHeight="1" x14ac:dyDescent="0.2">
      <c r="G511" s="86"/>
    </row>
    <row r="512" spans="7:7" ht="12.75" customHeight="1" x14ac:dyDescent="0.2">
      <c r="G512" s="86"/>
    </row>
    <row r="513" spans="7:7" ht="12.75" customHeight="1" x14ac:dyDescent="0.2">
      <c r="G513" s="86"/>
    </row>
    <row r="514" spans="7:7" ht="12.75" customHeight="1" x14ac:dyDescent="0.2">
      <c r="G514" s="86"/>
    </row>
    <row r="515" spans="7:7" ht="12.75" customHeight="1" x14ac:dyDescent="0.2">
      <c r="G515" s="86"/>
    </row>
    <row r="516" spans="7:7" ht="12.75" customHeight="1" x14ac:dyDescent="0.2">
      <c r="G516" s="86"/>
    </row>
    <row r="517" spans="7:7" ht="12.75" customHeight="1" x14ac:dyDescent="0.2">
      <c r="G517" s="86"/>
    </row>
    <row r="518" spans="7:7" ht="12.75" customHeight="1" x14ac:dyDescent="0.2">
      <c r="G518" s="86"/>
    </row>
    <row r="519" spans="7:7" ht="12.75" customHeight="1" x14ac:dyDescent="0.2">
      <c r="G519" s="86"/>
    </row>
    <row r="520" spans="7:7" ht="12.75" customHeight="1" x14ac:dyDescent="0.2">
      <c r="G520" s="86"/>
    </row>
    <row r="521" spans="7:7" ht="12.75" customHeight="1" x14ac:dyDescent="0.2">
      <c r="G521" s="86"/>
    </row>
    <row r="522" spans="7:7" ht="12.75" customHeight="1" x14ac:dyDescent="0.2">
      <c r="G522" s="86"/>
    </row>
    <row r="523" spans="7:7" ht="12.75" customHeight="1" x14ac:dyDescent="0.2">
      <c r="G523" s="86"/>
    </row>
    <row r="524" spans="7:7" ht="12.75" customHeight="1" x14ac:dyDescent="0.2">
      <c r="G524" s="86"/>
    </row>
    <row r="525" spans="7:7" ht="12.75" customHeight="1" x14ac:dyDescent="0.2">
      <c r="G525" s="86"/>
    </row>
    <row r="526" spans="7:7" ht="12.75" customHeight="1" x14ac:dyDescent="0.2">
      <c r="G526" s="86"/>
    </row>
    <row r="527" spans="7:7" ht="12.75" customHeight="1" x14ac:dyDescent="0.2">
      <c r="G527" s="86"/>
    </row>
    <row r="528" spans="7:7" ht="12.75" customHeight="1" x14ac:dyDescent="0.2">
      <c r="G528" s="86"/>
    </row>
    <row r="529" spans="7:7" ht="12.75" customHeight="1" x14ac:dyDescent="0.2">
      <c r="G529" s="86"/>
    </row>
    <row r="530" spans="7:7" ht="12.75" customHeight="1" x14ac:dyDescent="0.2">
      <c r="G530" s="86"/>
    </row>
    <row r="531" spans="7:7" ht="12.75" customHeight="1" x14ac:dyDescent="0.2">
      <c r="G531" s="86"/>
    </row>
    <row r="532" spans="7:7" ht="12.75" customHeight="1" x14ac:dyDescent="0.2">
      <c r="G532" s="86"/>
    </row>
    <row r="533" spans="7:7" ht="12.75" customHeight="1" x14ac:dyDescent="0.2">
      <c r="G533" s="86"/>
    </row>
    <row r="534" spans="7:7" ht="12.75" customHeight="1" x14ac:dyDescent="0.2">
      <c r="G534" s="86"/>
    </row>
    <row r="535" spans="7:7" ht="12.75" customHeight="1" x14ac:dyDescent="0.2">
      <c r="G535" s="86"/>
    </row>
    <row r="536" spans="7:7" ht="12.75" customHeight="1" x14ac:dyDescent="0.2">
      <c r="G536" s="86"/>
    </row>
    <row r="537" spans="7:7" ht="12.75" customHeight="1" x14ac:dyDescent="0.2">
      <c r="G537" s="86"/>
    </row>
    <row r="538" spans="7:7" ht="12.75" customHeight="1" x14ac:dyDescent="0.2">
      <c r="G538" s="86"/>
    </row>
    <row r="539" spans="7:7" ht="12.75" customHeight="1" x14ac:dyDescent="0.2">
      <c r="G539" s="86"/>
    </row>
    <row r="540" spans="7:7" ht="12.75" customHeight="1" x14ac:dyDescent="0.2">
      <c r="G540" s="86"/>
    </row>
    <row r="541" spans="7:7" ht="12.75" customHeight="1" x14ac:dyDescent="0.2">
      <c r="G541" s="86"/>
    </row>
    <row r="542" spans="7:7" ht="12.75" customHeight="1" x14ac:dyDescent="0.2">
      <c r="G542" s="86"/>
    </row>
    <row r="543" spans="7:7" ht="12.75" customHeight="1" x14ac:dyDescent="0.2">
      <c r="G543" s="86"/>
    </row>
    <row r="544" spans="7:7" ht="12.75" customHeight="1" x14ac:dyDescent="0.2">
      <c r="G544" s="86"/>
    </row>
    <row r="545" spans="7:7" ht="12.75" customHeight="1" x14ac:dyDescent="0.2">
      <c r="G545" s="86"/>
    </row>
    <row r="546" spans="7:7" ht="12.75" customHeight="1" x14ac:dyDescent="0.2">
      <c r="G546" s="86"/>
    </row>
    <row r="547" spans="7:7" ht="12.75" customHeight="1" x14ac:dyDescent="0.2">
      <c r="G547" s="86"/>
    </row>
    <row r="548" spans="7:7" ht="12.75" customHeight="1" x14ac:dyDescent="0.2">
      <c r="G548" s="86"/>
    </row>
    <row r="549" spans="7:7" ht="12.75" customHeight="1" x14ac:dyDescent="0.2">
      <c r="G549" s="86"/>
    </row>
    <row r="550" spans="7:7" ht="12.75" customHeight="1" x14ac:dyDescent="0.2">
      <c r="G550" s="86"/>
    </row>
    <row r="551" spans="7:7" ht="12.75" customHeight="1" x14ac:dyDescent="0.2">
      <c r="G551" s="86"/>
    </row>
    <row r="552" spans="7:7" ht="12.75" customHeight="1" x14ac:dyDescent="0.2">
      <c r="G552" s="86"/>
    </row>
    <row r="553" spans="7:7" ht="12.75" customHeight="1" x14ac:dyDescent="0.2">
      <c r="G553" s="86"/>
    </row>
    <row r="554" spans="7:7" ht="12.75" customHeight="1" x14ac:dyDescent="0.2">
      <c r="G554" s="86"/>
    </row>
    <row r="555" spans="7:7" ht="12.75" customHeight="1" x14ac:dyDescent="0.2">
      <c r="G555" s="86"/>
    </row>
    <row r="556" spans="7:7" ht="12.75" customHeight="1" x14ac:dyDescent="0.2">
      <c r="G556" s="86"/>
    </row>
    <row r="557" spans="7:7" ht="12.75" customHeight="1" x14ac:dyDescent="0.2">
      <c r="G557" s="86"/>
    </row>
    <row r="558" spans="7:7" ht="12.75" customHeight="1" x14ac:dyDescent="0.2">
      <c r="G558" s="86"/>
    </row>
    <row r="559" spans="7:7" ht="12.75" customHeight="1" x14ac:dyDescent="0.2">
      <c r="G559" s="86"/>
    </row>
    <row r="560" spans="7:7" ht="12.75" customHeight="1" x14ac:dyDescent="0.2">
      <c r="G560" s="86"/>
    </row>
    <row r="561" spans="7:7" ht="12.75" customHeight="1" x14ac:dyDescent="0.2">
      <c r="G561" s="86"/>
    </row>
    <row r="562" spans="7:7" ht="12.75" customHeight="1" x14ac:dyDescent="0.2">
      <c r="G562" s="86"/>
    </row>
    <row r="563" spans="7:7" ht="12.75" customHeight="1" x14ac:dyDescent="0.2">
      <c r="G563" s="86"/>
    </row>
    <row r="564" spans="7:7" ht="12.75" customHeight="1" x14ac:dyDescent="0.2">
      <c r="G564" s="86"/>
    </row>
    <row r="565" spans="7:7" ht="12.75" customHeight="1" x14ac:dyDescent="0.2">
      <c r="G565" s="86"/>
    </row>
    <row r="566" spans="7:7" ht="12.75" customHeight="1" x14ac:dyDescent="0.2">
      <c r="G566" s="86"/>
    </row>
    <row r="567" spans="7:7" ht="12.75" customHeight="1" x14ac:dyDescent="0.2">
      <c r="G567" s="86"/>
    </row>
    <row r="568" spans="7:7" ht="12.75" customHeight="1" x14ac:dyDescent="0.2">
      <c r="G568" s="86"/>
    </row>
    <row r="569" spans="7:7" ht="12.75" customHeight="1" x14ac:dyDescent="0.2">
      <c r="G569" s="86"/>
    </row>
    <row r="570" spans="7:7" ht="12.75" customHeight="1" x14ac:dyDescent="0.2">
      <c r="G570" s="86"/>
    </row>
    <row r="571" spans="7:7" ht="12.75" customHeight="1" x14ac:dyDescent="0.2">
      <c r="G571" s="86"/>
    </row>
    <row r="572" spans="7:7" ht="12.75" customHeight="1" x14ac:dyDescent="0.2">
      <c r="G572" s="86"/>
    </row>
    <row r="573" spans="7:7" ht="12.75" customHeight="1" x14ac:dyDescent="0.2">
      <c r="G573" s="86"/>
    </row>
    <row r="574" spans="7:7" ht="12.75" customHeight="1" x14ac:dyDescent="0.2">
      <c r="G574" s="86"/>
    </row>
    <row r="575" spans="7:7" ht="12.75" customHeight="1" x14ac:dyDescent="0.2">
      <c r="G575" s="86"/>
    </row>
    <row r="576" spans="7:7" ht="12.75" customHeight="1" x14ac:dyDescent="0.2">
      <c r="G576" s="86"/>
    </row>
    <row r="577" spans="7:7" ht="12.75" customHeight="1" x14ac:dyDescent="0.2">
      <c r="G577" s="86"/>
    </row>
    <row r="578" spans="7:7" ht="12.75" customHeight="1" x14ac:dyDescent="0.2">
      <c r="G578" s="86"/>
    </row>
    <row r="579" spans="7:7" ht="12.75" customHeight="1" x14ac:dyDescent="0.2">
      <c r="G579" s="86"/>
    </row>
    <row r="580" spans="7:7" ht="12.75" customHeight="1" x14ac:dyDescent="0.2">
      <c r="G580" s="86"/>
    </row>
    <row r="581" spans="7:7" ht="12.75" customHeight="1" x14ac:dyDescent="0.2">
      <c r="G581" s="86"/>
    </row>
    <row r="582" spans="7:7" ht="12.75" customHeight="1" x14ac:dyDescent="0.2">
      <c r="G582" s="86"/>
    </row>
    <row r="583" spans="7:7" ht="12.75" customHeight="1" x14ac:dyDescent="0.2">
      <c r="G583" s="86"/>
    </row>
    <row r="584" spans="7:7" ht="12.75" customHeight="1" x14ac:dyDescent="0.2">
      <c r="G584" s="86"/>
    </row>
    <row r="585" spans="7:7" ht="12.75" customHeight="1" x14ac:dyDescent="0.2">
      <c r="G585" s="86"/>
    </row>
    <row r="586" spans="7:7" ht="12.75" customHeight="1" x14ac:dyDescent="0.2">
      <c r="G586" s="86"/>
    </row>
    <row r="587" spans="7:7" ht="12.75" customHeight="1" x14ac:dyDescent="0.2">
      <c r="G587" s="86"/>
    </row>
    <row r="588" spans="7:7" ht="12.75" customHeight="1" x14ac:dyDescent="0.2">
      <c r="G588" s="86"/>
    </row>
    <row r="589" spans="7:7" ht="12.75" customHeight="1" x14ac:dyDescent="0.2">
      <c r="G589" s="86"/>
    </row>
    <row r="590" spans="7:7" ht="12.75" customHeight="1" x14ac:dyDescent="0.2">
      <c r="G590" s="86"/>
    </row>
    <row r="591" spans="7:7" ht="12.75" customHeight="1" x14ac:dyDescent="0.2">
      <c r="G591" s="86"/>
    </row>
    <row r="592" spans="7:7" ht="12.75" customHeight="1" x14ac:dyDescent="0.2">
      <c r="G592" s="86"/>
    </row>
    <row r="593" spans="7:7" ht="12.75" customHeight="1" x14ac:dyDescent="0.2">
      <c r="G593" s="86"/>
    </row>
    <row r="594" spans="7:7" ht="12.75" customHeight="1" x14ac:dyDescent="0.2">
      <c r="G594" s="86"/>
    </row>
    <row r="595" spans="7:7" ht="12.75" customHeight="1" x14ac:dyDescent="0.2">
      <c r="G595" s="86"/>
    </row>
    <row r="596" spans="7:7" ht="12.75" customHeight="1" x14ac:dyDescent="0.2">
      <c r="G596" s="86"/>
    </row>
    <row r="597" spans="7:7" ht="12.75" customHeight="1" x14ac:dyDescent="0.2">
      <c r="G597" s="86"/>
    </row>
    <row r="598" spans="7:7" ht="12.75" customHeight="1" x14ac:dyDescent="0.2">
      <c r="G598" s="86"/>
    </row>
    <row r="599" spans="7:7" ht="12.75" customHeight="1" x14ac:dyDescent="0.2">
      <c r="G599" s="86"/>
    </row>
    <row r="600" spans="7:7" ht="12.75" customHeight="1" x14ac:dyDescent="0.2">
      <c r="G600" s="86"/>
    </row>
    <row r="601" spans="7:7" ht="12.75" customHeight="1" x14ac:dyDescent="0.2">
      <c r="G601" s="86"/>
    </row>
    <row r="602" spans="7:7" ht="12.75" customHeight="1" x14ac:dyDescent="0.2">
      <c r="G602" s="86"/>
    </row>
    <row r="603" spans="7:7" ht="12.75" customHeight="1" x14ac:dyDescent="0.2">
      <c r="G603" s="86"/>
    </row>
    <row r="604" spans="7:7" ht="12.75" customHeight="1" x14ac:dyDescent="0.2">
      <c r="G604" s="86"/>
    </row>
    <row r="605" spans="7:7" ht="12.75" customHeight="1" x14ac:dyDescent="0.2">
      <c r="G605" s="86"/>
    </row>
    <row r="606" spans="7:7" ht="12.75" customHeight="1" x14ac:dyDescent="0.2">
      <c r="G606" s="86"/>
    </row>
    <row r="607" spans="7:7" ht="12.75" customHeight="1" x14ac:dyDescent="0.2">
      <c r="G607" s="86"/>
    </row>
    <row r="608" spans="7:7" ht="12.75" customHeight="1" x14ac:dyDescent="0.2">
      <c r="G608" s="86"/>
    </row>
    <row r="609" spans="7:7" ht="12.75" customHeight="1" x14ac:dyDescent="0.2">
      <c r="G609" s="86"/>
    </row>
    <row r="610" spans="7:7" ht="12.75" customHeight="1" x14ac:dyDescent="0.2">
      <c r="G610" s="86"/>
    </row>
    <row r="611" spans="7:7" ht="12.75" customHeight="1" x14ac:dyDescent="0.2">
      <c r="G611" s="86"/>
    </row>
    <row r="612" spans="7:7" ht="12.75" customHeight="1" x14ac:dyDescent="0.2">
      <c r="G612" s="86"/>
    </row>
    <row r="613" spans="7:7" ht="12.75" customHeight="1" x14ac:dyDescent="0.2">
      <c r="G613" s="86"/>
    </row>
    <row r="614" spans="7:7" ht="12.75" customHeight="1" x14ac:dyDescent="0.2">
      <c r="G614" s="86"/>
    </row>
    <row r="615" spans="7:7" ht="12.75" customHeight="1" x14ac:dyDescent="0.2">
      <c r="G615" s="86"/>
    </row>
    <row r="616" spans="7:7" ht="12.75" customHeight="1" x14ac:dyDescent="0.2">
      <c r="G616" s="86"/>
    </row>
    <row r="617" spans="7:7" ht="12.75" customHeight="1" x14ac:dyDescent="0.2">
      <c r="G617" s="86"/>
    </row>
    <row r="618" spans="7:7" ht="12.75" customHeight="1" x14ac:dyDescent="0.2">
      <c r="G618" s="86"/>
    </row>
    <row r="619" spans="7:7" ht="12.75" customHeight="1" x14ac:dyDescent="0.2">
      <c r="G619" s="86"/>
    </row>
    <row r="620" spans="7:7" ht="12.75" customHeight="1" x14ac:dyDescent="0.2">
      <c r="G620" s="86"/>
    </row>
    <row r="621" spans="7:7" ht="12.75" customHeight="1" x14ac:dyDescent="0.2">
      <c r="G621" s="86"/>
    </row>
    <row r="622" spans="7:7" ht="12.75" customHeight="1" x14ac:dyDescent="0.2">
      <c r="G622" s="86"/>
    </row>
    <row r="623" spans="7:7" ht="12.75" customHeight="1" x14ac:dyDescent="0.2">
      <c r="G623" s="86"/>
    </row>
    <row r="624" spans="7:7" ht="12.75" customHeight="1" x14ac:dyDescent="0.2">
      <c r="G624" s="86"/>
    </row>
    <row r="625" spans="7:7" ht="12.75" customHeight="1" x14ac:dyDescent="0.2">
      <c r="G625" s="86"/>
    </row>
    <row r="626" spans="7:7" ht="12.75" customHeight="1" x14ac:dyDescent="0.2">
      <c r="G626" s="86"/>
    </row>
    <row r="627" spans="7:7" ht="12.75" customHeight="1" x14ac:dyDescent="0.2">
      <c r="G627" s="86"/>
    </row>
    <row r="628" spans="7:7" ht="12.75" customHeight="1" x14ac:dyDescent="0.2">
      <c r="G628" s="86"/>
    </row>
    <row r="629" spans="7:7" ht="12.75" customHeight="1" x14ac:dyDescent="0.2">
      <c r="G629" s="86"/>
    </row>
    <row r="630" spans="7:7" ht="12.75" customHeight="1" x14ac:dyDescent="0.2">
      <c r="G630" s="86"/>
    </row>
    <row r="631" spans="7:7" ht="12.75" customHeight="1" x14ac:dyDescent="0.2">
      <c r="G631" s="86"/>
    </row>
    <row r="632" spans="7:7" ht="12.75" customHeight="1" x14ac:dyDescent="0.2">
      <c r="G632" s="86"/>
    </row>
    <row r="633" spans="7:7" ht="12.75" customHeight="1" x14ac:dyDescent="0.2">
      <c r="G633" s="86"/>
    </row>
    <row r="634" spans="7:7" ht="12.75" customHeight="1" x14ac:dyDescent="0.2">
      <c r="G634" s="86"/>
    </row>
    <row r="635" spans="7:7" ht="12.75" customHeight="1" x14ac:dyDescent="0.2">
      <c r="G635" s="86"/>
    </row>
    <row r="636" spans="7:7" ht="12.75" customHeight="1" x14ac:dyDescent="0.2">
      <c r="G636" s="86"/>
    </row>
    <row r="637" spans="7:7" ht="12.75" customHeight="1" x14ac:dyDescent="0.2">
      <c r="G637" s="86"/>
    </row>
    <row r="638" spans="7:7" ht="12.75" customHeight="1" x14ac:dyDescent="0.2">
      <c r="G638" s="86"/>
    </row>
    <row r="639" spans="7:7" ht="12.75" customHeight="1" x14ac:dyDescent="0.2">
      <c r="G639" s="86"/>
    </row>
    <row r="640" spans="7:7" ht="12.75" customHeight="1" x14ac:dyDescent="0.2">
      <c r="G640" s="86"/>
    </row>
    <row r="641" spans="7:7" ht="12.75" customHeight="1" x14ac:dyDescent="0.2">
      <c r="G641" s="86"/>
    </row>
    <row r="642" spans="7:7" ht="12.75" customHeight="1" x14ac:dyDescent="0.2">
      <c r="G642" s="86"/>
    </row>
    <row r="643" spans="7:7" ht="12.75" customHeight="1" x14ac:dyDescent="0.2">
      <c r="G643" s="86"/>
    </row>
    <row r="644" spans="7:7" ht="12.75" customHeight="1" x14ac:dyDescent="0.2">
      <c r="G644" s="86"/>
    </row>
    <row r="645" spans="7:7" ht="12.75" customHeight="1" x14ac:dyDescent="0.2">
      <c r="G645" s="86"/>
    </row>
    <row r="646" spans="7:7" ht="12.75" customHeight="1" x14ac:dyDescent="0.2">
      <c r="G646" s="86"/>
    </row>
    <row r="647" spans="7:7" ht="12.75" customHeight="1" x14ac:dyDescent="0.2">
      <c r="G647" s="86"/>
    </row>
    <row r="648" spans="7:7" ht="12.75" customHeight="1" x14ac:dyDescent="0.2">
      <c r="G648" s="86"/>
    </row>
    <row r="649" spans="7:7" ht="12.75" customHeight="1" x14ac:dyDescent="0.2">
      <c r="G649" s="86"/>
    </row>
    <row r="650" spans="7:7" ht="12.75" customHeight="1" x14ac:dyDescent="0.2">
      <c r="G650" s="86"/>
    </row>
    <row r="651" spans="7:7" ht="12.75" customHeight="1" x14ac:dyDescent="0.2">
      <c r="G651" s="86"/>
    </row>
    <row r="652" spans="7:7" ht="12.75" customHeight="1" x14ac:dyDescent="0.2">
      <c r="G652" s="86"/>
    </row>
    <row r="653" spans="7:7" ht="12.75" customHeight="1" x14ac:dyDescent="0.2">
      <c r="G653" s="86"/>
    </row>
    <row r="654" spans="7:7" ht="12.75" customHeight="1" x14ac:dyDescent="0.2">
      <c r="G654" s="86"/>
    </row>
    <row r="655" spans="7:7" ht="12.75" customHeight="1" x14ac:dyDescent="0.2">
      <c r="G655" s="86"/>
    </row>
    <row r="656" spans="7:7" ht="12.75" customHeight="1" x14ac:dyDescent="0.2">
      <c r="G656" s="86"/>
    </row>
    <row r="657" spans="7:7" ht="12.75" customHeight="1" x14ac:dyDescent="0.2">
      <c r="G657" s="86"/>
    </row>
    <row r="658" spans="7:7" ht="12.75" customHeight="1" x14ac:dyDescent="0.2">
      <c r="G658" s="86"/>
    </row>
    <row r="659" spans="7:7" ht="12.75" customHeight="1" x14ac:dyDescent="0.2">
      <c r="G659" s="86"/>
    </row>
    <row r="660" spans="7:7" ht="12.75" customHeight="1" x14ac:dyDescent="0.2">
      <c r="G660" s="86"/>
    </row>
    <row r="661" spans="7:7" ht="12.75" customHeight="1" x14ac:dyDescent="0.2">
      <c r="G661" s="86"/>
    </row>
    <row r="662" spans="7:7" ht="12.75" customHeight="1" x14ac:dyDescent="0.2">
      <c r="G662" s="86"/>
    </row>
    <row r="663" spans="7:7" ht="12.75" customHeight="1" x14ac:dyDescent="0.2">
      <c r="G663" s="86"/>
    </row>
    <row r="664" spans="7:7" ht="12.75" customHeight="1" x14ac:dyDescent="0.2">
      <c r="G664" s="86"/>
    </row>
    <row r="665" spans="7:7" ht="12.75" customHeight="1" x14ac:dyDescent="0.2">
      <c r="G665" s="86"/>
    </row>
    <row r="666" spans="7:7" ht="12.75" customHeight="1" x14ac:dyDescent="0.2">
      <c r="G666" s="86"/>
    </row>
    <row r="667" spans="7:7" ht="12.75" customHeight="1" x14ac:dyDescent="0.2">
      <c r="G667" s="86"/>
    </row>
    <row r="668" spans="7:7" ht="12.75" customHeight="1" x14ac:dyDescent="0.2">
      <c r="G668" s="86"/>
    </row>
    <row r="669" spans="7:7" ht="12.75" customHeight="1" x14ac:dyDescent="0.2">
      <c r="G669" s="86"/>
    </row>
    <row r="670" spans="7:7" ht="12.75" customHeight="1" x14ac:dyDescent="0.2">
      <c r="G670" s="86"/>
    </row>
    <row r="671" spans="7:7" ht="12.75" customHeight="1" x14ac:dyDescent="0.2">
      <c r="G671" s="86"/>
    </row>
    <row r="672" spans="7:7" ht="12.75" customHeight="1" x14ac:dyDescent="0.2">
      <c r="G672" s="86"/>
    </row>
    <row r="673" spans="7:7" ht="12.75" customHeight="1" x14ac:dyDescent="0.2">
      <c r="G673" s="86"/>
    </row>
    <row r="674" spans="7:7" ht="12.75" customHeight="1" x14ac:dyDescent="0.2">
      <c r="G674" s="86"/>
    </row>
    <row r="675" spans="7:7" ht="12.75" customHeight="1" x14ac:dyDescent="0.2">
      <c r="G675" s="86"/>
    </row>
    <row r="676" spans="7:7" ht="12.75" customHeight="1" x14ac:dyDescent="0.2">
      <c r="G676" s="86"/>
    </row>
    <row r="677" spans="7:7" ht="12.75" customHeight="1" x14ac:dyDescent="0.2">
      <c r="G677" s="86"/>
    </row>
    <row r="678" spans="7:7" ht="12.75" customHeight="1" x14ac:dyDescent="0.2">
      <c r="G678" s="86"/>
    </row>
    <row r="679" spans="7:7" ht="12.75" customHeight="1" x14ac:dyDescent="0.2">
      <c r="G679" s="86"/>
    </row>
    <row r="680" spans="7:7" ht="12.75" customHeight="1" x14ac:dyDescent="0.2">
      <c r="G680" s="86"/>
    </row>
    <row r="681" spans="7:7" ht="12.75" customHeight="1" x14ac:dyDescent="0.2">
      <c r="G681" s="86"/>
    </row>
    <row r="682" spans="7:7" ht="12.75" customHeight="1" x14ac:dyDescent="0.2">
      <c r="G682" s="86"/>
    </row>
    <row r="683" spans="7:7" ht="12.75" customHeight="1" x14ac:dyDescent="0.2">
      <c r="G683" s="86"/>
    </row>
    <row r="684" spans="7:7" ht="12.75" customHeight="1" x14ac:dyDescent="0.2">
      <c r="G684" s="86"/>
    </row>
    <row r="685" spans="7:7" ht="12.75" customHeight="1" x14ac:dyDescent="0.2">
      <c r="G685" s="86"/>
    </row>
    <row r="686" spans="7:7" ht="12.75" customHeight="1" x14ac:dyDescent="0.2">
      <c r="G686" s="86"/>
    </row>
    <row r="687" spans="7:7" ht="12.75" customHeight="1" x14ac:dyDescent="0.2">
      <c r="G687" s="86"/>
    </row>
    <row r="688" spans="7:7" ht="12.75" customHeight="1" x14ac:dyDescent="0.2">
      <c r="G688" s="86"/>
    </row>
    <row r="689" spans="7:7" ht="12.75" customHeight="1" x14ac:dyDescent="0.2">
      <c r="G689" s="86"/>
    </row>
    <row r="690" spans="7:7" ht="12.75" customHeight="1" x14ac:dyDescent="0.2">
      <c r="G690" s="86"/>
    </row>
    <row r="691" spans="7:7" ht="12.75" customHeight="1" x14ac:dyDescent="0.2">
      <c r="G691" s="86"/>
    </row>
    <row r="692" spans="7:7" ht="12.75" customHeight="1" x14ac:dyDescent="0.2">
      <c r="G692" s="86"/>
    </row>
    <row r="693" spans="7:7" ht="12.75" customHeight="1" x14ac:dyDescent="0.2">
      <c r="G693" s="86"/>
    </row>
    <row r="694" spans="7:7" ht="12.75" customHeight="1" x14ac:dyDescent="0.2">
      <c r="G694" s="86"/>
    </row>
    <row r="695" spans="7:7" ht="12.75" customHeight="1" x14ac:dyDescent="0.2">
      <c r="G695" s="86"/>
    </row>
    <row r="696" spans="7:7" ht="12.75" customHeight="1" x14ac:dyDescent="0.2">
      <c r="G696" s="86"/>
    </row>
    <row r="697" spans="7:7" ht="12.75" customHeight="1" x14ac:dyDescent="0.2">
      <c r="G697" s="86"/>
    </row>
    <row r="698" spans="7:7" ht="12.75" customHeight="1" x14ac:dyDescent="0.2">
      <c r="G698" s="86"/>
    </row>
    <row r="699" spans="7:7" ht="12.75" customHeight="1" x14ac:dyDescent="0.2">
      <c r="G699" s="86"/>
    </row>
    <row r="700" spans="7:7" ht="12.75" customHeight="1" x14ac:dyDescent="0.2">
      <c r="G700" s="86"/>
    </row>
    <row r="701" spans="7:7" ht="12.75" customHeight="1" x14ac:dyDescent="0.2">
      <c r="G701" s="86"/>
    </row>
    <row r="702" spans="7:7" ht="12.75" customHeight="1" x14ac:dyDescent="0.2">
      <c r="G702" s="86"/>
    </row>
    <row r="703" spans="7:7" ht="12.75" customHeight="1" x14ac:dyDescent="0.2">
      <c r="G703" s="86"/>
    </row>
    <row r="704" spans="7:7" ht="12.75" customHeight="1" x14ac:dyDescent="0.2">
      <c r="G704" s="86"/>
    </row>
    <row r="705" spans="7:7" ht="12.75" customHeight="1" x14ac:dyDescent="0.2">
      <c r="G705" s="86"/>
    </row>
    <row r="706" spans="7:7" ht="12.75" customHeight="1" x14ac:dyDescent="0.2">
      <c r="G706" s="86"/>
    </row>
    <row r="707" spans="7:7" ht="12.75" customHeight="1" x14ac:dyDescent="0.2">
      <c r="G707" s="86"/>
    </row>
    <row r="708" spans="7:7" ht="12.75" customHeight="1" x14ac:dyDescent="0.2">
      <c r="G708" s="86"/>
    </row>
    <row r="709" spans="7:7" ht="12.75" customHeight="1" x14ac:dyDescent="0.2">
      <c r="G709" s="86"/>
    </row>
    <row r="710" spans="7:7" ht="12.75" customHeight="1" x14ac:dyDescent="0.2">
      <c r="G710" s="86"/>
    </row>
    <row r="711" spans="7:7" ht="12.75" customHeight="1" x14ac:dyDescent="0.2">
      <c r="G711" s="86"/>
    </row>
    <row r="712" spans="7:7" ht="12.75" customHeight="1" x14ac:dyDescent="0.2">
      <c r="G712" s="86"/>
    </row>
    <row r="713" spans="7:7" ht="12.75" customHeight="1" x14ac:dyDescent="0.2">
      <c r="G713" s="86"/>
    </row>
    <row r="714" spans="7:7" ht="12.75" customHeight="1" x14ac:dyDescent="0.2">
      <c r="G714" s="86"/>
    </row>
    <row r="715" spans="7:7" ht="12.75" customHeight="1" x14ac:dyDescent="0.2">
      <c r="G715" s="86"/>
    </row>
    <row r="716" spans="7:7" ht="12.75" customHeight="1" x14ac:dyDescent="0.2">
      <c r="G716" s="86"/>
    </row>
    <row r="717" spans="7:7" ht="12.75" customHeight="1" x14ac:dyDescent="0.2">
      <c r="G717" s="86"/>
    </row>
    <row r="718" spans="7:7" ht="12.75" customHeight="1" x14ac:dyDescent="0.2">
      <c r="G718" s="86"/>
    </row>
    <row r="719" spans="7:7" ht="12.75" customHeight="1" x14ac:dyDescent="0.2">
      <c r="G719" s="86"/>
    </row>
    <row r="720" spans="7:7" ht="12.75" customHeight="1" x14ac:dyDescent="0.2">
      <c r="G720" s="86"/>
    </row>
    <row r="721" spans="7:7" ht="12.75" customHeight="1" x14ac:dyDescent="0.2">
      <c r="G721" s="86"/>
    </row>
    <row r="722" spans="7:7" ht="12.75" customHeight="1" x14ac:dyDescent="0.2">
      <c r="G722" s="86"/>
    </row>
    <row r="723" spans="7:7" ht="12.75" customHeight="1" x14ac:dyDescent="0.2">
      <c r="G723" s="86"/>
    </row>
    <row r="724" spans="7:7" ht="12.75" customHeight="1" x14ac:dyDescent="0.2">
      <c r="G724" s="86"/>
    </row>
    <row r="725" spans="7:7" ht="12.75" customHeight="1" x14ac:dyDescent="0.2">
      <c r="G725" s="86"/>
    </row>
    <row r="726" spans="7:7" ht="12.75" customHeight="1" x14ac:dyDescent="0.2">
      <c r="G726" s="86"/>
    </row>
    <row r="727" spans="7:7" ht="12.75" customHeight="1" x14ac:dyDescent="0.2">
      <c r="G727" s="86"/>
    </row>
    <row r="728" spans="7:7" ht="12.75" customHeight="1" x14ac:dyDescent="0.2">
      <c r="G728" s="86"/>
    </row>
    <row r="729" spans="7:7" ht="12.75" customHeight="1" x14ac:dyDescent="0.2">
      <c r="G729" s="86"/>
    </row>
    <row r="730" spans="7:7" ht="12.75" customHeight="1" x14ac:dyDescent="0.2">
      <c r="G730" s="86"/>
    </row>
    <row r="731" spans="7:7" ht="12.75" customHeight="1" x14ac:dyDescent="0.2">
      <c r="G731" s="86"/>
    </row>
    <row r="732" spans="7:7" ht="12.75" customHeight="1" x14ac:dyDescent="0.2">
      <c r="G732" s="86"/>
    </row>
    <row r="733" spans="7:7" ht="12.75" customHeight="1" x14ac:dyDescent="0.2">
      <c r="G733" s="86"/>
    </row>
    <row r="734" spans="7:7" ht="12.75" customHeight="1" x14ac:dyDescent="0.2">
      <c r="G734" s="86"/>
    </row>
    <row r="735" spans="7:7" ht="12.75" customHeight="1" x14ac:dyDescent="0.2">
      <c r="G735" s="86"/>
    </row>
    <row r="736" spans="7:7" ht="12.75" customHeight="1" x14ac:dyDescent="0.2">
      <c r="G736" s="86"/>
    </row>
    <row r="737" spans="7:7" ht="12.75" customHeight="1" x14ac:dyDescent="0.2">
      <c r="G737" s="86"/>
    </row>
    <row r="738" spans="7:7" ht="12.75" customHeight="1" x14ac:dyDescent="0.2">
      <c r="G738" s="86"/>
    </row>
    <row r="739" spans="7:7" ht="12.75" customHeight="1" x14ac:dyDescent="0.2">
      <c r="G739" s="86"/>
    </row>
    <row r="740" spans="7:7" ht="12.75" customHeight="1" x14ac:dyDescent="0.2">
      <c r="G740" s="86"/>
    </row>
    <row r="741" spans="7:7" ht="12.75" customHeight="1" x14ac:dyDescent="0.2">
      <c r="G741" s="86"/>
    </row>
    <row r="742" spans="7:7" ht="12.75" customHeight="1" x14ac:dyDescent="0.2">
      <c r="G742" s="86"/>
    </row>
    <row r="743" spans="7:7" ht="12.75" customHeight="1" x14ac:dyDescent="0.2">
      <c r="G743" s="86"/>
    </row>
    <row r="744" spans="7:7" ht="12.75" customHeight="1" x14ac:dyDescent="0.2">
      <c r="G744" s="86"/>
    </row>
    <row r="745" spans="7:7" ht="12.75" customHeight="1" x14ac:dyDescent="0.2">
      <c r="G745" s="86"/>
    </row>
    <row r="746" spans="7:7" ht="12.75" customHeight="1" x14ac:dyDescent="0.2">
      <c r="G746" s="86"/>
    </row>
    <row r="747" spans="7:7" ht="12.75" customHeight="1" x14ac:dyDescent="0.2">
      <c r="G747" s="86"/>
    </row>
    <row r="748" spans="7:7" ht="12.75" customHeight="1" x14ac:dyDescent="0.2">
      <c r="G748" s="86"/>
    </row>
    <row r="749" spans="7:7" ht="12.75" customHeight="1" x14ac:dyDescent="0.2">
      <c r="G749" s="86"/>
    </row>
    <row r="750" spans="7:7" ht="12.75" customHeight="1" x14ac:dyDescent="0.2">
      <c r="G750" s="86"/>
    </row>
    <row r="751" spans="7:7" ht="12.75" customHeight="1" x14ac:dyDescent="0.2">
      <c r="G751" s="86"/>
    </row>
    <row r="752" spans="7:7" ht="12.75" customHeight="1" x14ac:dyDescent="0.2">
      <c r="G752" s="86"/>
    </row>
    <row r="753" spans="7:7" ht="12.75" customHeight="1" x14ac:dyDescent="0.2">
      <c r="G753" s="86"/>
    </row>
    <row r="754" spans="7:7" ht="12.75" customHeight="1" x14ac:dyDescent="0.2">
      <c r="G754" s="86"/>
    </row>
    <row r="755" spans="7:7" ht="12.75" customHeight="1" x14ac:dyDescent="0.2">
      <c r="G755" s="86"/>
    </row>
    <row r="756" spans="7:7" ht="12.75" customHeight="1" x14ac:dyDescent="0.2">
      <c r="G756" s="86"/>
    </row>
    <row r="757" spans="7:7" ht="12.75" customHeight="1" x14ac:dyDescent="0.2">
      <c r="G757" s="86"/>
    </row>
    <row r="758" spans="7:7" ht="12.75" customHeight="1" x14ac:dyDescent="0.2">
      <c r="G758" s="86"/>
    </row>
    <row r="759" spans="7:7" ht="12.75" customHeight="1" x14ac:dyDescent="0.2">
      <c r="G759" s="86"/>
    </row>
    <row r="760" spans="7:7" ht="12.75" customHeight="1" x14ac:dyDescent="0.2">
      <c r="G760" s="86"/>
    </row>
    <row r="761" spans="7:7" ht="12.75" customHeight="1" x14ac:dyDescent="0.2">
      <c r="G761" s="86"/>
    </row>
    <row r="762" spans="7:7" ht="12.75" customHeight="1" x14ac:dyDescent="0.2">
      <c r="G762" s="86"/>
    </row>
    <row r="763" spans="7:7" ht="12.75" customHeight="1" x14ac:dyDescent="0.2">
      <c r="G763" s="86"/>
    </row>
    <row r="764" spans="7:7" ht="12.75" customHeight="1" x14ac:dyDescent="0.2">
      <c r="G764" s="86"/>
    </row>
    <row r="765" spans="7:7" ht="12.75" customHeight="1" x14ac:dyDescent="0.2">
      <c r="G765" s="86"/>
    </row>
    <row r="766" spans="7:7" ht="12.75" customHeight="1" x14ac:dyDescent="0.2">
      <c r="G766" s="86"/>
    </row>
    <row r="767" spans="7:7" ht="12.75" customHeight="1" x14ac:dyDescent="0.2">
      <c r="G767" s="86"/>
    </row>
    <row r="768" spans="7:7" ht="12.75" customHeight="1" x14ac:dyDescent="0.2">
      <c r="G768" s="86"/>
    </row>
    <row r="769" spans="7:7" ht="12.75" customHeight="1" x14ac:dyDescent="0.2">
      <c r="G769" s="86"/>
    </row>
    <row r="770" spans="7:7" ht="12.75" customHeight="1" x14ac:dyDescent="0.2">
      <c r="G770" s="86"/>
    </row>
    <row r="771" spans="7:7" ht="12.75" customHeight="1" x14ac:dyDescent="0.2">
      <c r="G771" s="86"/>
    </row>
    <row r="772" spans="7:7" ht="12.75" customHeight="1" x14ac:dyDescent="0.2">
      <c r="G772" s="86"/>
    </row>
    <row r="773" spans="7:7" ht="12.75" customHeight="1" x14ac:dyDescent="0.2">
      <c r="G773" s="86"/>
    </row>
    <row r="774" spans="7:7" ht="12.75" customHeight="1" x14ac:dyDescent="0.2">
      <c r="G774" s="86"/>
    </row>
    <row r="775" spans="7:7" ht="12.75" customHeight="1" x14ac:dyDescent="0.2">
      <c r="G775" s="86"/>
    </row>
    <row r="776" spans="7:7" ht="12.75" customHeight="1" x14ac:dyDescent="0.2">
      <c r="G776" s="86"/>
    </row>
    <row r="777" spans="7:7" ht="12.75" customHeight="1" x14ac:dyDescent="0.2">
      <c r="G777" s="86"/>
    </row>
    <row r="778" spans="7:7" ht="12.75" customHeight="1" x14ac:dyDescent="0.2">
      <c r="G778" s="86"/>
    </row>
    <row r="779" spans="7:7" ht="12.75" customHeight="1" x14ac:dyDescent="0.2">
      <c r="G779" s="86"/>
    </row>
    <row r="780" spans="7:7" ht="12.75" customHeight="1" x14ac:dyDescent="0.2">
      <c r="G780" s="86"/>
    </row>
    <row r="781" spans="7:7" ht="12.75" customHeight="1" x14ac:dyDescent="0.2">
      <c r="G781" s="86"/>
    </row>
    <row r="782" spans="7:7" ht="12.75" customHeight="1" x14ac:dyDescent="0.2">
      <c r="G782" s="86"/>
    </row>
    <row r="783" spans="7:7" ht="12.75" customHeight="1" x14ac:dyDescent="0.2">
      <c r="G783" s="86"/>
    </row>
    <row r="784" spans="7:7" ht="12.75" customHeight="1" x14ac:dyDescent="0.2">
      <c r="G784" s="86"/>
    </row>
    <row r="785" spans="7:7" ht="12.75" customHeight="1" x14ac:dyDescent="0.2">
      <c r="G785" s="86"/>
    </row>
    <row r="786" spans="7:7" ht="12.75" customHeight="1" x14ac:dyDescent="0.2">
      <c r="G786" s="86"/>
    </row>
    <row r="787" spans="7:7" ht="12.75" customHeight="1" x14ac:dyDescent="0.2">
      <c r="G787" s="86"/>
    </row>
    <row r="788" spans="7:7" ht="12.75" customHeight="1" x14ac:dyDescent="0.2">
      <c r="G788" s="86"/>
    </row>
    <row r="789" spans="7:7" ht="12.75" customHeight="1" x14ac:dyDescent="0.2">
      <c r="G789" s="86"/>
    </row>
    <row r="790" spans="7:7" ht="12.75" customHeight="1" x14ac:dyDescent="0.2">
      <c r="G790" s="86"/>
    </row>
    <row r="791" spans="7:7" ht="12.75" customHeight="1" x14ac:dyDescent="0.2">
      <c r="G791" s="86"/>
    </row>
    <row r="792" spans="7:7" ht="12.75" customHeight="1" x14ac:dyDescent="0.2">
      <c r="G792" s="86"/>
    </row>
    <row r="793" spans="7:7" ht="12.75" customHeight="1" x14ac:dyDescent="0.2">
      <c r="G793" s="86"/>
    </row>
    <row r="794" spans="7:7" ht="12.75" customHeight="1" x14ac:dyDescent="0.2">
      <c r="G794" s="86"/>
    </row>
    <row r="795" spans="7:7" ht="12.75" customHeight="1" x14ac:dyDescent="0.2">
      <c r="G795" s="86"/>
    </row>
    <row r="796" spans="7:7" ht="12.75" customHeight="1" x14ac:dyDescent="0.2">
      <c r="G796" s="86"/>
    </row>
    <row r="797" spans="7:7" ht="12.75" customHeight="1" x14ac:dyDescent="0.2">
      <c r="G797" s="86"/>
    </row>
    <row r="798" spans="7:7" ht="12.75" customHeight="1" x14ac:dyDescent="0.2">
      <c r="G798" s="86"/>
    </row>
    <row r="799" spans="7:7" ht="12.75" customHeight="1" x14ac:dyDescent="0.2">
      <c r="G799" s="86"/>
    </row>
    <row r="800" spans="7:7" ht="12.75" customHeight="1" x14ac:dyDescent="0.2">
      <c r="G800" s="86"/>
    </row>
    <row r="801" spans="7:7" ht="12.75" customHeight="1" x14ac:dyDescent="0.2">
      <c r="G801" s="86"/>
    </row>
    <row r="802" spans="7:7" ht="12.75" customHeight="1" x14ac:dyDescent="0.2">
      <c r="G802" s="86"/>
    </row>
    <row r="803" spans="7:7" ht="12.75" customHeight="1" x14ac:dyDescent="0.2">
      <c r="G803" s="86"/>
    </row>
    <row r="804" spans="7:7" ht="12.75" customHeight="1" x14ac:dyDescent="0.2">
      <c r="G804" s="86"/>
    </row>
    <row r="805" spans="7:7" ht="12.75" customHeight="1" x14ac:dyDescent="0.2">
      <c r="G805" s="86"/>
    </row>
    <row r="806" spans="7:7" ht="12.75" customHeight="1" x14ac:dyDescent="0.2">
      <c r="G806" s="86"/>
    </row>
    <row r="807" spans="7:7" ht="12.75" customHeight="1" x14ac:dyDescent="0.2">
      <c r="G807" s="86"/>
    </row>
    <row r="808" spans="7:7" ht="12.75" customHeight="1" x14ac:dyDescent="0.2">
      <c r="G808" s="86"/>
    </row>
    <row r="809" spans="7:7" ht="12.75" customHeight="1" x14ac:dyDescent="0.2">
      <c r="G809" s="86"/>
    </row>
    <row r="810" spans="7:7" ht="12.75" customHeight="1" x14ac:dyDescent="0.2">
      <c r="G810" s="86"/>
    </row>
    <row r="811" spans="7:7" ht="12.75" customHeight="1" x14ac:dyDescent="0.2">
      <c r="G811" s="86"/>
    </row>
    <row r="812" spans="7:7" ht="12.75" customHeight="1" x14ac:dyDescent="0.2">
      <c r="G812" s="86"/>
    </row>
    <row r="813" spans="7:7" ht="12.75" customHeight="1" x14ac:dyDescent="0.2">
      <c r="G813" s="86"/>
    </row>
    <row r="814" spans="7:7" ht="12.75" customHeight="1" x14ac:dyDescent="0.2">
      <c r="G814" s="86"/>
    </row>
    <row r="815" spans="7:7" ht="12.75" customHeight="1" x14ac:dyDescent="0.2">
      <c r="G815" s="86"/>
    </row>
    <row r="816" spans="7:7" ht="12.75" customHeight="1" x14ac:dyDescent="0.2">
      <c r="G816" s="86"/>
    </row>
    <row r="817" spans="7:7" ht="12.75" customHeight="1" x14ac:dyDescent="0.2">
      <c r="G817" s="86"/>
    </row>
    <row r="818" spans="7:7" ht="12.75" customHeight="1" x14ac:dyDescent="0.2">
      <c r="G818" s="86"/>
    </row>
    <row r="819" spans="7:7" ht="12.75" customHeight="1" x14ac:dyDescent="0.2">
      <c r="G819" s="86"/>
    </row>
    <row r="820" spans="7:7" ht="12.75" customHeight="1" x14ac:dyDescent="0.2">
      <c r="G820" s="86"/>
    </row>
    <row r="821" spans="7:7" ht="12.75" customHeight="1" x14ac:dyDescent="0.2">
      <c r="G821" s="86"/>
    </row>
    <row r="822" spans="7:7" ht="12.75" customHeight="1" x14ac:dyDescent="0.2">
      <c r="G822" s="86"/>
    </row>
    <row r="823" spans="7:7" ht="12.75" customHeight="1" x14ac:dyDescent="0.2">
      <c r="G823" s="86"/>
    </row>
    <row r="824" spans="7:7" ht="12.75" customHeight="1" x14ac:dyDescent="0.2">
      <c r="G824" s="86"/>
    </row>
    <row r="825" spans="7:7" ht="12.75" customHeight="1" x14ac:dyDescent="0.2">
      <c r="G825" s="86"/>
    </row>
    <row r="826" spans="7:7" ht="12.75" customHeight="1" x14ac:dyDescent="0.2">
      <c r="G826" s="86"/>
    </row>
    <row r="827" spans="7:7" ht="12.75" customHeight="1" x14ac:dyDescent="0.2">
      <c r="G827" s="86"/>
    </row>
    <row r="828" spans="7:7" ht="12.75" customHeight="1" x14ac:dyDescent="0.2">
      <c r="G828" s="86"/>
    </row>
    <row r="829" spans="7:7" ht="12.75" customHeight="1" x14ac:dyDescent="0.2">
      <c r="G829" s="86"/>
    </row>
    <row r="830" spans="7:7" ht="12.75" customHeight="1" x14ac:dyDescent="0.2">
      <c r="G830" s="86"/>
    </row>
    <row r="831" spans="7:7" ht="12.75" customHeight="1" x14ac:dyDescent="0.2">
      <c r="G831" s="86"/>
    </row>
    <row r="832" spans="7:7" ht="12.75" customHeight="1" x14ac:dyDescent="0.2">
      <c r="G832" s="86"/>
    </row>
    <row r="833" spans="7:7" ht="12.75" customHeight="1" x14ac:dyDescent="0.2">
      <c r="G833" s="86"/>
    </row>
    <row r="834" spans="7:7" ht="12.75" customHeight="1" x14ac:dyDescent="0.2">
      <c r="G834" s="86"/>
    </row>
    <row r="835" spans="7:7" ht="12.75" customHeight="1" x14ac:dyDescent="0.2">
      <c r="G835" s="86"/>
    </row>
    <row r="836" spans="7:7" ht="12.75" customHeight="1" x14ac:dyDescent="0.2">
      <c r="G836" s="86"/>
    </row>
    <row r="837" spans="7:7" ht="12.75" customHeight="1" x14ac:dyDescent="0.2">
      <c r="G837" s="86"/>
    </row>
    <row r="838" spans="7:7" ht="12.75" customHeight="1" x14ac:dyDescent="0.2">
      <c r="G838" s="86"/>
    </row>
    <row r="839" spans="7:7" ht="12.75" customHeight="1" x14ac:dyDescent="0.2">
      <c r="G839" s="86"/>
    </row>
    <row r="840" spans="7:7" ht="12.75" customHeight="1" x14ac:dyDescent="0.2">
      <c r="G840" s="86"/>
    </row>
    <row r="841" spans="7:7" ht="12.75" customHeight="1" x14ac:dyDescent="0.2">
      <c r="G841" s="86"/>
    </row>
    <row r="842" spans="7:7" ht="12.75" customHeight="1" x14ac:dyDescent="0.2">
      <c r="G842" s="86"/>
    </row>
    <row r="843" spans="7:7" ht="12.75" customHeight="1" x14ac:dyDescent="0.2">
      <c r="G843" s="86"/>
    </row>
    <row r="844" spans="7:7" ht="12.75" customHeight="1" x14ac:dyDescent="0.2">
      <c r="G844" s="86"/>
    </row>
    <row r="845" spans="7:7" ht="12.75" customHeight="1" x14ac:dyDescent="0.2">
      <c r="G845" s="86"/>
    </row>
    <row r="846" spans="7:7" ht="12.75" customHeight="1" x14ac:dyDescent="0.2">
      <c r="G846" s="86"/>
    </row>
    <row r="847" spans="7:7" ht="12.75" customHeight="1" x14ac:dyDescent="0.2">
      <c r="G847" s="86"/>
    </row>
    <row r="848" spans="7:7" ht="12.75" customHeight="1" x14ac:dyDescent="0.2">
      <c r="G848" s="86"/>
    </row>
  </sheetData>
  <mergeCells count="9">
    <mergeCell ref="F29:H29"/>
    <mergeCell ref="C22:E22"/>
    <mergeCell ref="C21:E21"/>
    <mergeCell ref="E17:G17"/>
    <mergeCell ref="B1:F1"/>
    <mergeCell ref="B2:F2"/>
    <mergeCell ref="A8:G8"/>
    <mergeCell ref="B20:F20"/>
    <mergeCell ref="A14:E14"/>
  </mergeCells>
  <phoneticPr fontId="1" type="noConversion"/>
  <pageMargins left="0.9055118110236221" right="0.51181102362204722" top="0.78740157480314965" bottom="0.78740157480314965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Anexo IB-Planilha Orçamentaria</vt:lpstr>
      <vt:lpstr>Anexo IC-Cronograma Fisico-fina</vt:lpstr>
      <vt:lpstr>Anexo ID - Composição do BDI</vt:lpstr>
      <vt:lpstr>Anexo IE- Memoria de Calculo</vt:lpstr>
      <vt:lpstr>cotaçao</vt:lpstr>
      <vt:lpstr>'Anexo IB-Planilha Orçamentaria'!Area_de_impressao</vt:lpstr>
      <vt:lpstr>'Anexo IC-Cronograma Fisico-fina'!Area_de_impressao</vt:lpstr>
      <vt:lpstr>'Anexo ID - Composição do BDI'!Area_de_impressao</vt:lpstr>
      <vt:lpstr>'Anexo IE- Memoria de Calculo'!Area_de_impressao</vt:lpstr>
      <vt:lpstr>cotaçao!Area_de_impressao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2023-01-24T21:21:57Z</cp:lastPrinted>
  <dcterms:created xsi:type="dcterms:W3CDTF">2021-04-26T17:36:06Z</dcterms:created>
  <dcterms:modified xsi:type="dcterms:W3CDTF">2023-03-08T17:35:01Z</dcterms:modified>
</cp:coreProperties>
</file>